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510" windowHeight="50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E288" i="9" s="1"/>
  <c r="B288" i="9" s="1"/>
  <c r="G288" i="9"/>
  <c r="F288" i="9"/>
  <c r="F287" i="9"/>
  <c r="F286" i="9"/>
  <c r="H285" i="9"/>
  <c r="E285" i="9" s="1"/>
  <c r="B285" i="9" s="1"/>
  <c r="G285" i="9"/>
  <c r="F285" i="9"/>
  <c r="H284" i="9"/>
  <c r="E284" i="9" s="1"/>
  <c r="B284" i="9" s="1"/>
  <c r="G284" i="9"/>
  <c r="F284" i="9"/>
  <c r="H283" i="9"/>
  <c r="G283" i="9"/>
  <c r="F283" i="9"/>
  <c r="E283" i="9"/>
  <c r="B283" i="9" s="1"/>
  <c r="F282" i="9"/>
  <c r="H281" i="9"/>
  <c r="E281" i="9" s="1"/>
  <c r="B281" i="9" s="1"/>
  <c r="G281" i="9"/>
  <c r="F281" i="9"/>
  <c r="H280" i="9"/>
  <c r="G280" i="9"/>
  <c r="F280" i="9"/>
  <c r="E280" i="9"/>
  <c r="B280" i="9" s="1"/>
  <c r="H279" i="9"/>
  <c r="E279" i="9" s="1"/>
  <c r="B279" i="9" s="1"/>
  <c r="G279" i="9"/>
  <c r="F279" i="9"/>
  <c r="F278" i="9"/>
  <c r="F277" i="9"/>
  <c r="F276" i="9"/>
  <c r="F275" i="9"/>
  <c r="L274" i="9"/>
  <c r="F274" i="9" s="1"/>
  <c r="H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B225" i="9" s="1"/>
  <c r="G225" i="9"/>
  <c r="F225" i="9"/>
  <c r="M224" i="9"/>
  <c r="L224" i="9"/>
  <c r="F224" i="9" s="1"/>
  <c r="B224" i="9" s="1"/>
  <c r="E224" i="9"/>
  <c r="M223" i="9"/>
  <c r="L223" i="9"/>
  <c r="F223" i="9" s="1"/>
  <c r="E223" i="9"/>
  <c r="B223" i="9" s="1"/>
  <c r="M222" i="9"/>
  <c r="L222" i="9"/>
  <c r="F222" i="9" s="1"/>
  <c r="B222" i="9" s="1"/>
  <c r="E222" i="9"/>
  <c r="M221" i="9"/>
  <c r="L221" i="9"/>
  <c r="F221" i="9" s="1"/>
  <c r="E221" i="9"/>
  <c r="B221" i="9" s="1"/>
  <c r="M220" i="9"/>
  <c r="L220" i="9"/>
  <c r="F220" i="9" s="1"/>
  <c r="B220" i="9" s="1"/>
  <c r="E220" i="9"/>
  <c r="M219" i="9"/>
  <c r="L219" i="9"/>
  <c r="E219" i="9"/>
  <c r="M218" i="9"/>
  <c r="L218" i="9"/>
  <c r="E218" i="9"/>
  <c r="M217" i="9"/>
  <c r="L217" i="9"/>
  <c r="E217" i="9"/>
  <c r="M216" i="9"/>
  <c r="L216" i="9"/>
  <c r="E216" i="9"/>
  <c r="M215" i="9"/>
  <c r="L215" i="9"/>
  <c r="F215" i="9" s="1"/>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G129" i="9"/>
  <c r="F129" i="9"/>
  <c r="E129" i="9"/>
  <c r="B129" i="9"/>
  <c r="H128" i="9"/>
  <c r="G128" i="9"/>
  <c r="F128" i="9"/>
  <c r="E128" i="9"/>
  <c r="B128" i="9" s="1"/>
  <c r="H127" i="9"/>
  <c r="E127" i="9" s="1"/>
  <c r="B127" i="9" s="1"/>
  <c r="G127" i="9"/>
  <c r="F127" i="9"/>
  <c r="H126" i="9"/>
  <c r="G126" i="9"/>
  <c r="F126" i="9"/>
  <c r="E126" i="9"/>
  <c r="B126" i="9" s="1"/>
  <c r="H125" i="9"/>
  <c r="G125" i="9"/>
  <c r="F125" i="9"/>
  <c r="E125" i="9"/>
  <c r="B125" i="9"/>
  <c r="H124" i="9"/>
  <c r="G124" i="9"/>
  <c r="F124" i="9"/>
  <c r="E124" i="9"/>
  <c r="B124" i="9" s="1"/>
  <c r="H123" i="9"/>
  <c r="G123" i="9"/>
  <c r="F123" i="9"/>
  <c r="E123" i="9"/>
  <c r="B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G117" i="9"/>
  <c r="F117" i="9"/>
  <c r="E117" i="9"/>
  <c r="B117" i="9"/>
  <c r="H116" i="9"/>
  <c r="G116" i="9"/>
  <c r="F116" i="9"/>
  <c r="E116" i="9"/>
  <c r="B116" i="9" s="1"/>
  <c r="H115" i="9"/>
  <c r="E115" i="9" s="1"/>
  <c r="B115" i="9" s="1"/>
  <c r="G115" i="9"/>
  <c r="F115" i="9"/>
  <c r="H114" i="9"/>
  <c r="G114" i="9"/>
  <c r="F114" i="9"/>
  <c r="E114" i="9"/>
  <c r="B114" i="9" s="1"/>
  <c r="H113" i="9"/>
  <c r="G113" i="9"/>
  <c r="F113" i="9"/>
  <c r="E113" i="9"/>
  <c r="B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G107" i="9"/>
  <c r="F107" i="9"/>
  <c r="E107" i="9"/>
  <c r="B107" i="9"/>
  <c r="H106" i="9"/>
  <c r="G106" i="9"/>
  <c r="F106" i="9"/>
  <c r="E106" i="9"/>
  <c r="B106" i="9" s="1"/>
  <c r="H105" i="9"/>
  <c r="E105" i="9" s="1"/>
  <c r="B105" i="9" s="1"/>
  <c r="G105" i="9"/>
  <c r="F105" i="9"/>
  <c r="H104" i="9"/>
  <c r="G104" i="9"/>
  <c r="F104" i="9"/>
  <c r="E104" i="9"/>
  <c r="B104" i="9" s="1"/>
  <c r="H103" i="9"/>
  <c r="G103" i="9"/>
  <c r="F103" i="9"/>
  <c r="E103" i="9"/>
  <c r="B103" i="9" s="1"/>
  <c r="H102" i="9"/>
  <c r="G102" i="9"/>
  <c r="F102" i="9"/>
  <c r="E102" i="9"/>
  <c r="B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G90" i="9"/>
  <c r="F90" i="9"/>
  <c r="E90" i="9"/>
  <c r="B90" i="9"/>
  <c r="H89" i="9"/>
  <c r="G89" i="9"/>
  <c r="F89" i="9"/>
  <c r="E89" i="9"/>
  <c r="B89" i="9" s="1"/>
  <c r="H88" i="9"/>
  <c r="E88" i="9" s="1"/>
  <c r="B88" i="9" s="1"/>
  <c r="G88" i="9"/>
  <c r="F88" i="9"/>
  <c r="H87" i="9"/>
  <c r="G87" i="9"/>
  <c r="F87" i="9"/>
  <c r="E87" i="9"/>
  <c r="B87" i="9" s="1"/>
  <c r="H86" i="9"/>
  <c r="G86" i="9"/>
  <c r="F86" i="9"/>
  <c r="E86" i="9"/>
  <c r="B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G68" i="9"/>
  <c r="F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E56" i="9" s="1"/>
  <c r="B56" i="9" s="1"/>
  <c r="G56" i="9"/>
  <c r="F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G46" i="9"/>
  <c r="F46" i="9"/>
  <c r="H45" i="9"/>
  <c r="G45" i="9"/>
  <c r="F45" i="9"/>
  <c r="E45" i="9"/>
  <c r="B45" i="9" s="1"/>
  <c r="H44" i="9"/>
  <c r="G44" i="9"/>
  <c r="F44" i="9"/>
  <c r="H43" i="9"/>
  <c r="G43" i="9"/>
  <c r="F43" i="9"/>
  <c r="E43" i="9"/>
  <c r="B43" i="9" s="1"/>
  <c r="H42" i="9"/>
  <c r="G42" i="9"/>
  <c r="F42" i="9"/>
  <c r="H41" i="9"/>
  <c r="G41" i="9"/>
  <c r="F41" i="9"/>
  <c r="E41" i="9"/>
  <c r="B41" i="9" s="1"/>
  <c r="H40" i="9"/>
  <c r="G40" i="9"/>
  <c r="F40" i="9"/>
  <c r="H39" i="9"/>
  <c r="E39" i="9" s="1"/>
  <c r="B39" i="9" s="1"/>
  <c r="G39" i="9"/>
  <c r="F39" i="9"/>
  <c r="H38" i="9"/>
  <c r="E38" i="9" s="1"/>
  <c r="G38" i="9"/>
  <c r="F38" i="9"/>
  <c r="B38" i="9"/>
  <c r="H37" i="9"/>
  <c r="G37" i="9"/>
  <c r="F37" i="9"/>
  <c r="E37" i="9"/>
  <c r="B37" i="9" s="1"/>
  <c r="H36" i="9"/>
  <c r="E36" i="9" s="1"/>
  <c r="G36" i="9"/>
  <c r="F36" i="9"/>
  <c r="B36" i="9"/>
  <c r="H35" i="9"/>
  <c r="G35" i="9"/>
  <c r="F35" i="9"/>
  <c r="E35" i="9"/>
  <c r="B35" i="9" s="1"/>
  <c r="H34" i="9"/>
  <c r="E34" i="9" s="1"/>
  <c r="G34" i="9"/>
  <c r="F34" i="9"/>
  <c r="B34" i="9"/>
  <c r="H33" i="9"/>
  <c r="G33" i="9"/>
  <c r="F33" i="9"/>
  <c r="E33" i="9"/>
  <c r="B33" i="9" s="1"/>
  <c r="H32" i="9"/>
  <c r="E32" i="9" s="1"/>
  <c r="G32" i="9"/>
  <c r="F32" i="9"/>
  <c r="B32" i="9"/>
  <c r="H31" i="9"/>
  <c r="G31" i="9"/>
  <c r="F31" i="9"/>
  <c r="E31" i="9"/>
  <c r="B31" i="9" s="1"/>
  <c r="H30" i="9"/>
  <c r="G30" i="9"/>
  <c r="F30" i="9"/>
  <c r="H29" i="9"/>
  <c r="E29" i="9" s="1"/>
  <c r="B29" i="9" s="1"/>
  <c r="G29" i="9"/>
  <c r="F29" i="9"/>
  <c r="H28" i="9"/>
  <c r="E28" i="9" s="1"/>
  <c r="G28" i="9"/>
  <c r="F28" i="9"/>
  <c r="B28" i="9"/>
  <c r="H27" i="9"/>
  <c r="G27" i="9"/>
  <c r="F27" i="9"/>
  <c r="E27" i="9"/>
  <c r="B27" i="9" s="1"/>
  <c r="H26" i="9"/>
  <c r="E26" i="9" s="1"/>
  <c r="B26" i="9" s="1"/>
  <c r="G26" i="9"/>
  <c r="F26" i="9"/>
  <c r="H25" i="9"/>
  <c r="G25" i="9"/>
  <c r="F25" i="9"/>
  <c r="E25" i="9"/>
  <c r="B25" i="9" s="1"/>
  <c r="H24" i="9"/>
  <c r="E24" i="9" s="1"/>
  <c r="G24" i="9"/>
  <c r="F24" i="9"/>
  <c r="B24" i="9"/>
  <c r="H23" i="9"/>
  <c r="G23" i="9"/>
  <c r="F23" i="9"/>
  <c r="E23" i="9"/>
  <c r="B23" i="9" s="1"/>
  <c r="H22" i="9"/>
  <c r="G22" i="9"/>
  <c r="F22" i="9"/>
  <c r="H21" i="9"/>
  <c r="G21" i="9"/>
  <c r="F21" i="9"/>
  <c r="E21" i="9"/>
  <c r="B21" i="9" s="1"/>
  <c r="F20" i="9"/>
  <c r="F4" i="9"/>
  <c r="O3" i="9"/>
  <c r="G274" i="9" s="1"/>
  <c r="I3" i="9"/>
  <c r="H3" i="9"/>
  <c r="G3" i="9"/>
  <c r="D101" i="8"/>
  <c r="I36" i="3" s="1"/>
  <c r="D95" i="8"/>
  <c r="D90" i="8"/>
  <c r="D85" i="8"/>
  <c r="D80" i="8"/>
  <c r="D75" i="8"/>
  <c r="D70" i="8"/>
  <c r="D65" i="8"/>
  <c r="D60" i="8"/>
  <c r="D55" i="8"/>
  <c r="C1530" i="1" s="1"/>
  <c r="G1530" i="1" s="1"/>
  <c r="D50" i="8"/>
  <c r="D49" i="8"/>
  <c r="D44" i="8"/>
  <c r="D43" i="8"/>
  <c r="I35" i="3" s="1"/>
  <c r="D36" i="8"/>
  <c r="D26" i="8"/>
  <c r="D24" i="8" s="1"/>
  <c r="C1499" i="1" s="1"/>
  <c r="D18" i="8"/>
  <c r="D8" i="8"/>
  <c r="D6" i="8" s="1"/>
  <c r="C1481" i="1" s="1"/>
  <c r="H1481" i="1" s="1"/>
  <c r="E44" i="7"/>
  <c r="D44" i="7"/>
  <c r="E39" i="7"/>
  <c r="D39" i="7"/>
  <c r="E38" i="7"/>
  <c r="D38" i="7"/>
  <c r="E30" i="7"/>
  <c r="D30" i="7"/>
  <c r="E23" i="7"/>
  <c r="D23" i="7"/>
  <c r="C1454" i="1" s="1"/>
  <c r="E22" i="7"/>
  <c r="D22" i="7"/>
  <c r="H30" i="3" s="1"/>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D245" i="5"/>
  <c r="F245" i="5" s="1"/>
  <c r="F244" i="5"/>
  <c r="F243" i="5"/>
  <c r="E242" i="5"/>
  <c r="D242" i="5"/>
  <c r="F242" i="5" s="1"/>
  <c r="F241" i="5"/>
  <c r="F240" i="5"/>
  <c r="E239" i="5"/>
  <c r="D1216" i="1"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E190" i="5" s="1"/>
  <c r="D198" i="5"/>
  <c r="F198" i="5" s="1"/>
  <c r="F197" i="5"/>
  <c r="F196" i="5"/>
  <c r="F195" i="5"/>
  <c r="F194" i="5"/>
  <c r="F193" i="5"/>
  <c r="F192" i="5"/>
  <c r="E191" i="5"/>
  <c r="D191" i="5"/>
  <c r="D190" i="5" s="1"/>
  <c r="F189" i="5"/>
  <c r="F188" i="5"/>
  <c r="F187" i="5"/>
  <c r="F186" i="5"/>
  <c r="F185" i="5"/>
  <c r="F184" i="5"/>
  <c r="F183" i="5"/>
  <c r="F182" i="5"/>
  <c r="F181" i="5"/>
  <c r="E180" i="5"/>
  <c r="E177" i="5" s="1"/>
  <c r="H289" i="9" s="1"/>
  <c r="D180" i="5"/>
  <c r="F180" i="5" s="1"/>
  <c r="F179" i="5"/>
  <c r="F178" i="5"/>
  <c r="D177" i="5"/>
  <c r="F177" i="5"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1056" i="1" s="1"/>
  <c r="D79" i="5"/>
  <c r="F79" i="5" s="1"/>
  <c r="F78" i="5"/>
  <c r="D78" i="5"/>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E567" i="4" s="1"/>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D529" i="4" s="1"/>
  <c r="F529" i="4" s="1"/>
  <c r="F527" i="4"/>
  <c r="F526" i="4"/>
  <c r="E525" i="4"/>
  <c r="D525" i="4"/>
  <c r="F525" i="4" s="1"/>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E459" i="4" s="1"/>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D421" i="4" s="1"/>
  <c r="F421" i="4" s="1"/>
  <c r="E418" i="4"/>
  <c r="D418" i="4"/>
  <c r="F418" i="4" s="1"/>
  <c r="E417" i="4"/>
  <c r="D412" i="1" s="1"/>
  <c r="D417" i="4"/>
  <c r="E416" i="4"/>
  <c r="E643" i="4" s="1"/>
  <c r="D637" i="1"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F352" i="4" s="1"/>
  <c r="F351" i="4"/>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E163" i="4" s="1"/>
  <c r="D159" i="1" s="1"/>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0" i="1" s="1"/>
  <c r="D164" i="4"/>
  <c r="C160" i="1" s="1"/>
  <c r="F162" i="4"/>
  <c r="F161" i="4"/>
  <c r="F160" i="4"/>
  <c r="E159" i="4"/>
  <c r="D155" i="1" s="1"/>
  <c r="D159" i="4"/>
  <c r="F158" i="4"/>
  <c r="F157" i="4"/>
  <c r="F156" i="4"/>
  <c r="F155" i="4"/>
  <c r="F154" i="4"/>
  <c r="E153" i="4"/>
  <c r="D149" i="1" s="1"/>
  <c r="D153" i="4"/>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46" i="1"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E6" i="4" s="1"/>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C1561" i="1"/>
  <c r="H1561" i="1" s="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C1531" i="1"/>
  <c r="H1531" i="1" s="1"/>
  <c r="G1529" i="1"/>
  <c r="C1529" i="1"/>
  <c r="H1529" i="1" s="1"/>
  <c r="H1528" i="1"/>
  <c r="C1528" i="1"/>
  <c r="G1528" i="1" s="1"/>
  <c r="G1527" i="1"/>
  <c r="C1527" i="1"/>
  <c r="H1527" i="1" s="1"/>
  <c r="H1526" i="1"/>
  <c r="C1526" i="1"/>
  <c r="G1526" i="1" s="1"/>
  <c r="G1525" i="1"/>
  <c r="C1525" i="1"/>
  <c r="H1525" i="1" s="1"/>
  <c r="C1524" i="1"/>
  <c r="G1524" i="1" s="1"/>
  <c r="G1523" i="1"/>
  <c r="C1523" i="1"/>
  <c r="H1523" i="1" s="1"/>
  <c r="H1522" i="1"/>
  <c r="C1522" i="1"/>
  <c r="G1522" i="1" s="1"/>
  <c r="G1521" i="1"/>
  <c r="C1521" i="1"/>
  <c r="H1521" i="1" s="1"/>
  <c r="H1520" i="1"/>
  <c r="C1520" i="1"/>
  <c r="G1520" i="1" s="1"/>
  <c r="G1519" i="1"/>
  <c r="C1519" i="1"/>
  <c r="H1519" i="1" s="1"/>
  <c r="C1516" i="1"/>
  <c r="G1516" i="1" s="1"/>
  <c r="G1515" i="1"/>
  <c r="C1515" i="1"/>
  <c r="H1515" i="1" s="1"/>
  <c r="C1514" i="1"/>
  <c r="G1514" i="1" s="1"/>
  <c r="G1513" i="1"/>
  <c r="C1513" i="1"/>
  <c r="H1513" i="1" s="1"/>
  <c r="C1512" i="1"/>
  <c r="G1512" i="1" s="1"/>
  <c r="G1511" i="1"/>
  <c r="C1511" i="1"/>
  <c r="H1511" i="1" s="1"/>
  <c r="C1510" i="1"/>
  <c r="G1510" i="1" s="1"/>
  <c r="C1509" i="1"/>
  <c r="H1509" i="1" s="1"/>
  <c r="C1508" i="1"/>
  <c r="G1508" i="1" s="1"/>
  <c r="C1507" i="1"/>
  <c r="H1507" i="1" s="1"/>
  <c r="C1506" i="1"/>
  <c r="G1506" i="1" s="1"/>
  <c r="G1505" i="1"/>
  <c r="C1505" i="1"/>
  <c r="H1505" i="1" s="1"/>
  <c r="C1504" i="1"/>
  <c r="G1504" i="1" s="1"/>
  <c r="C1503" i="1"/>
  <c r="H1503" i="1" s="1"/>
  <c r="C1502" i="1"/>
  <c r="G1502" i="1" s="1"/>
  <c r="C1500" i="1"/>
  <c r="G1500" i="1" s="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C1489" i="1"/>
  <c r="H1489" i="1" s="1"/>
  <c r="C1488" i="1"/>
  <c r="G1488" i="1" s="1"/>
  <c r="G1487" i="1"/>
  <c r="C1487" i="1"/>
  <c r="H1487" i="1" s="1"/>
  <c r="C1486" i="1"/>
  <c r="G1486" i="1" s="1"/>
  <c r="C1485" i="1"/>
  <c r="H1485" i="1" s="1"/>
  <c r="C1484" i="1"/>
  <c r="G1484"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D1453" i="1"/>
  <c r="D1452" i="1"/>
  <c r="C1452" i="1"/>
  <c r="D1451" i="1"/>
  <c r="C1451" i="1"/>
  <c r="D1450" i="1"/>
  <c r="C1450" i="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C1411" i="1"/>
  <c r="D1410" i="1"/>
  <c r="H1410" i="1" s="1"/>
  <c r="C1410" i="1"/>
  <c r="G1410" i="1" s="1"/>
  <c r="D1409" i="1"/>
  <c r="C1409" i="1"/>
  <c r="D1408" i="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D1263" i="1"/>
  <c r="H1263" i="1" s="1"/>
  <c r="C1263" i="1"/>
  <c r="D1262" i="1"/>
  <c r="H1262" i="1" s="1"/>
  <c r="C1262" i="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D1240" i="1"/>
  <c r="H1240" i="1" s="1"/>
  <c r="C1240" i="1"/>
  <c r="G1240" i="1" s="1"/>
  <c r="D1239" i="1"/>
  <c r="H1239" i="1" s="1"/>
  <c r="C1239" i="1"/>
  <c r="G1239" i="1" s="1"/>
  <c r="D1238" i="1"/>
  <c r="H1238" i="1" s="1"/>
  <c r="C1238" i="1"/>
  <c r="G1238" i="1" s="1"/>
  <c r="D1237" i="1"/>
  <c r="H1237" i="1" s="1"/>
  <c r="C1237" i="1"/>
  <c r="D1236" i="1"/>
  <c r="H1236" i="1" s="1"/>
  <c r="C1236" i="1"/>
  <c r="D1235" i="1"/>
  <c r="H1235" i="1" s="1"/>
  <c r="C1235" i="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C1224" i="1"/>
  <c r="D1223" i="1"/>
  <c r="C1223" i="1"/>
  <c r="D1222" i="1"/>
  <c r="C1222" i="1"/>
  <c r="D1221" i="1"/>
  <c r="H1221" i="1" s="1"/>
  <c r="C1221" i="1"/>
  <c r="G1221" i="1" s="1"/>
  <c r="D1220" i="1"/>
  <c r="H1220" i="1" s="1"/>
  <c r="C1220" i="1"/>
  <c r="G1220" i="1" s="1"/>
  <c r="D1219" i="1"/>
  <c r="H1219" i="1" s="1"/>
  <c r="C1219" i="1"/>
  <c r="G1219" i="1" s="1"/>
  <c r="D1218" i="1"/>
  <c r="C1218" i="1"/>
  <c r="G1218" i="1" s="1"/>
  <c r="D1217" i="1"/>
  <c r="C1217" i="1"/>
  <c r="G1217" i="1" s="1"/>
  <c r="C1216" i="1"/>
  <c r="C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D1164" i="1"/>
  <c r="H1164" i="1" s="1"/>
  <c r="C1164" i="1"/>
  <c r="G1164" i="1" s="1"/>
  <c r="D1163" i="1"/>
  <c r="H1163" i="1" s="1"/>
  <c r="C1163" i="1"/>
  <c r="G1163" i="1" s="1"/>
  <c r="D1162" i="1"/>
  <c r="H1162" i="1" s="1"/>
  <c r="C1162" i="1"/>
  <c r="D1161" i="1"/>
  <c r="H1161" i="1" s="1"/>
  <c r="C1161" i="1"/>
  <c r="G1161" i="1" s="1"/>
  <c r="D1160" i="1"/>
  <c r="H1160" i="1" s="1"/>
  <c r="C1160" i="1"/>
  <c r="G1160" i="1" s="1"/>
  <c r="D1159" i="1"/>
  <c r="H1159" i="1" s="1"/>
  <c r="C1159" i="1"/>
  <c r="G1159" i="1" s="1"/>
  <c r="D1158" i="1"/>
  <c r="H1158" i="1" s="1"/>
  <c r="C1158" i="1"/>
  <c r="G1158" i="1" s="1"/>
  <c r="D1157" i="1"/>
  <c r="H1157" i="1" s="1"/>
  <c r="C1157" i="1"/>
  <c r="D1156" i="1"/>
  <c r="H1156" i="1" s="1"/>
  <c r="C1156" i="1"/>
  <c r="D1155" i="1"/>
  <c r="H1155" i="1" s="1"/>
  <c r="C1155" i="1"/>
  <c r="G1155" i="1" s="1"/>
  <c r="C1154" i="1"/>
  <c r="D1151" i="1"/>
  <c r="C1151" i="1"/>
  <c r="D1150" i="1"/>
  <c r="H1150" i="1" s="1"/>
  <c r="C1150" i="1"/>
  <c r="H1149" i="1"/>
  <c r="D1149" i="1"/>
  <c r="C1149" i="1"/>
  <c r="G1149" i="1" s="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D1065" i="1"/>
  <c r="D1064" i="1"/>
  <c r="C1064" i="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C1056" i="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D1035" i="1"/>
  <c r="C1035" i="1"/>
  <c r="D1034" i="1"/>
  <c r="C1034" i="1"/>
  <c r="D1033" i="1"/>
  <c r="C1033" i="1"/>
  <c r="G1033" i="1" s="1"/>
  <c r="D1032" i="1"/>
  <c r="C1032" i="1"/>
  <c r="H1031" i="1"/>
  <c r="D1031" i="1"/>
  <c r="C1031" i="1"/>
  <c r="G1031" i="1" s="1"/>
  <c r="D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D1012" i="1"/>
  <c r="C1012" i="1"/>
  <c r="H1011" i="1"/>
  <c r="D1011" i="1"/>
  <c r="C1011" i="1"/>
  <c r="G1011" i="1" s="1"/>
  <c r="D1010" i="1"/>
  <c r="H1010" i="1" s="1"/>
  <c r="C1010" i="1"/>
  <c r="H1009" i="1"/>
  <c r="D1009" i="1"/>
  <c r="C1009" i="1"/>
  <c r="G1009" i="1" s="1"/>
  <c r="D1008" i="1"/>
  <c r="C1008" i="1"/>
  <c r="C1007" i="1"/>
  <c r="D1006" i="1"/>
  <c r="H1006" i="1" s="1"/>
  <c r="C1006" i="1"/>
  <c r="H1005" i="1"/>
  <c r="D1005" i="1"/>
  <c r="C1005" i="1"/>
  <c r="G1005" i="1" s="1"/>
  <c r="D1004" i="1"/>
  <c r="C1004" i="1"/>
  <c r="G1004" i="1" s="1"/>
  <c r="D1003" i="1"/>
  <c r="C1003" i="1"/>
  <c r="D1002" i="1"/>
  <c r="C1002" i="1"/>
  <c r="G1002" i="1" s="1"/>
  <c r="D1001" i="1"/>
  <c r="C1001" i="1"/>
  <c r="G1001" i="1" s="1"/>
  <c r="D1000" i="1"/>
  <c r="C1000" i="1"/>
  <c r="D999" i="1"/>
  <c r="C999" i="1"/>
  <c r="G999" i="1" s="1"/>
  <c r="D998" i="1"/>
  <c r="C998" i="1"/>
  <c r="C997" i="1"/>
  <c r="D996" i="1"/>
  <c r="C996" i="1"/>
  <c r="D995" i="1"/>
  <c r="C995" i="1"/>
  <c r="G995" i="1" s="1"/>
  <c r="D994" i="1"/>
  <c r="C994" i="1"/>
  <c r="G994" i="1" s="1"/>
  <c r="D993" i="1"/>
  <c r="C993" i="1"/>
  <c r="D992" i="1"/>
  <c r="C992" i="1"/>
  <c r="G992" i="1" s="1"/>
  <c r="C991" i="1"/>
  <c r="D989" i="1"/>
  <c r="C989" i="1"/>
  <c r="G989" i="1" s="1"/>
  <c r="D988" i="1"/>
  <c r="C988" i="1"/>
  <c r="D987" i="1"/>
  <c r="C987" i="1"/>
  <c r="D986" i="1"/>
  <c r="C986"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D710" i="1"/>
  <c r="C710" i="1"/>
  <c r="D709" i="1"/>
  <c r="C709" i="1"/>
  <c r="G709" i="1" s="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D669" i="1"/>
  <c r="C669" i="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H645" i="1" s="1"/>
  <c r="D644" i="1"/>
  <c r="C644" i="1"/>
  <c r="H644" i="1" s="1"/>
  <c r="D643" i="1"/>
  <c r="C643" i="1"/>
  <c r="H643" i="1" s="1"/>
  <c r="D642" i="1"/>
  <c r="C642" i="1"/>
  <c r="H642" i="1" s="1"/>
  <c r="D641" i="1"/>
  <c r="C641" i="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C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3" i="1"/>
  <c r="H413" i="1" s="1"/>
  <c r="C413" i="1"/>
  <c r="G413" i="1" s="1"/>
  <c r="C412" i="1"/>
  <c r="C411" i="1"/>
  <c r="H406" i="1"/>
  <c r="D406" i="1"/>
  <c r="C406" i="1"/>
  <c r="G406" i="1" s="1"/>
  <c r="D405" i="1"/>
  <c r="H405" i="1" s="1"/>
  <c r="C405" i="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H391" i="1"/>
  <c r="D391" i="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C379" i="1"/>
  <c r="D378" i="1"/>
  <c r="C378" i="1"/>
  <c r="H377" i="1"/>
  <c r="D377" i="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C371" i="1"/>
  <c r="G371" i="1" s="1"/>
  <c r="D370" i="1"/>
  <c r="H370" i="1" s="1"/>
  <c r="C370" i="1"/>
  <c r="G370" i="1" s="1"/>
  <c r="H369" i="1"/>
  <c r="D369" i="1"/>
  <c r="C369" i="1"/>
  <c r="G369" i="1" s="1"/>
  <c r="D368" i="1"/>
  <c r="H368" i="1" s="1"/>
  <c r="C368" i="1"/>
  <c r="G368" i="1" s="1"/>
  <c r="D367" i="1"/>
  <c r="H367" i="1" s="1"/>
  <c r="C367" i="1"/>
  <c r="G367" i="1" s="1"/>
  <c r="D366" i="1"/>
  <c r="C366" i="1"/>
  <c r="G366" i="1" s="1"/>
  <c r="D365" i="1"/>
  <c r="C365" i="1"/>
  <c r="G365" i="1" s="1"/>
  <c r="D364" i="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7" i="1"/>
  <c r="H357" i="1" s="1"/>
  <c r="C357" i="1"/>
  <c r="G357" i="1" s="1"/>
  <c r="D356" i="1"/>
  <c r="H356" i="1" s="1"/>
  <c r="C356" i="1"/>
  <c r="G356" i="1" s="1"/>
  <c r="D355" i="1"/>
  <c r="H355" i="1" s="1"/>
  <c r="C355" i="1"/>
  <c r="G355" i="1" s="1"/>
  <c r="D354" i="1"/>
  <c r="H354" i="1" s="1"/>
  <c r="C354" i="1"/>
  <c r="G354" i="1" s="1"/>
  <c r="D353" i="1"/>
  <c r="H353" i="1" s="1"/>
  <c r="C353" i="1"/>
  <c r="G353" i="1" s="1"/>
  <c r="H352" i="1"/>
  <c r="D352" i="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4" i="1"/>
  <c r="H344" i="1" s="1"/>
  <c r="C344" i="1"/>
  <c r="G344" i="1" s="1"/>
  <c r="D343" i="1"/>
  <c r="H343" i="1" s="1"/>
  <c r="C343" i="1"/>
  <c r="G343" i="1" s="1"/>
  <c r="H342" i="1"/>
  <c r="D342" i="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H332" i="1"/>
  <c r="D332" i="1"/>
  <c r="C332" i="1"/>
  <c r="G332" i="1" s="1"/>
  <c r="D331" i="1"/>
  <c r="H331" i="1" s="1"/>
  <c r="C331" i="1"/>
  <c r="G331" i="1" s="1"/>
  <c r="D330" i="1"/>
  <c r="H330" i="1" s="1"/>
  <c r="C330" i="1"/>
  <c r="G330" i="1" s="1"/>
  <c r="H329" i="1"/>
  <c r="D329" i="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H318" i="1"/>
  <c r="D318" i="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C306" i="1"/>
  <c r="D305" i="1"/>
  <c r="H305" i="1" s="1"/>
  <c r="C305" i="1"/>
  <c r="G305" i="1" s="1"/>
  <c r="D304" i="1"/>
  <c r="H304" i="1" s="1"/>
  <c r="C304" i="1"/>
  <c r="G304" i="1" s="1"/>
  <c r="D303" i="1"/>
  <c r="H303" i="1" s="1"/>
  <c r="C303" i="1"/>
  <c r="G303" i="1" s="1"/>
  <c r="D302" i="1"/>
  <c r="H302" i="1" s="1"/>
  <c r="C302" i="1"/>
  <c r="G302" i="1" s="1"/>
  <c r="H301" i="1"/>
  <c r="D301" i="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2" i="1"/>
  <c r="H292" i="1" s="1"/>
  <c r="C292" i="1"/>
  <c r="G292" i="1" s="1"/>
  <c r="D291" i="1"/>
  <c r="H291" i="1" s="1"/>
  <c r="C291" i="1"/>
  <c r="G291" i="1" s="1"/>
  <c r="D290" i="1"/>
  <c r="H290" i="1" s="1"/>
  <c r="C290" i="1"/>
  <c r="G290" i="1" s="1"/>
  <c r="D289" i="1"/>
  <c r="H289" i="1" s="1"/>
  <c r="C289" i="1"/>
  <c r="D288" i="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H272" i="1"/>
  <c r="D272" i="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H264" i="1"/>
  <c r="D264" i="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C257" i="1"/>
  <c r="D256" i="1"/>
  <c r="H256" i="1" s="1"/>
  <c r="C256" i="1"/>
  <c r="G256" i="1" s="1"/>
  <c r="D255" i="1"/>
  <c r="C255" i="1"/>
  <c r="D254" i="1"/>
  <c r="H254" i="1" s="1"/>
  <c r="C254" i="1"/>
  <c r="G254" i="1" s="1"/>
  <c r="D253" i="1"/>
  <c r="H253" i="1" s="1"/>
  <c r="C253" i="1"/>
  <c r="G253" i="1" s="1"/>
  <c r="H252" i="1"/>
  <c r="D252" i="1"/>
  <c r="C252" i="1"/>
  <c r="G252" i="1" s="1"/>
  <c r="D251" i="1"/>
  <c r="H251" i="1" s="1"/>
  <c r="C251" i="1"/>
  <c r="G251" i="1" s="1"/>
  <c r="D250" i="1"/>
  <c r="H250" i="1" s="1"/>
  <c r="C250" i="1"/>
  <c r="G250" i="1" s="1"/>
  <c r="D249" i="1"/>
  <c r="H249" i="1" s="1"/>
  <c r="C249" i="1"/>
  <c r="G249" i="1" s="1"/>
  <c r="C248" i="1"/>
  <c r="D247" i="1"/>
  <c r="H247" i="1" s="1"/>
  <c r="C247" i="1"/>
  <c r="G247" i="1" s="1"/>
  <c r="H246" i="1"/>
  <c r="D246" i="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H233" i="1"/>
  <c r="D233" i="1"/>
  <c r="C233" i="1"/>
  <c r="G233" i="1" s="1"/>
  <c r="D232" i="1"/>
  <c r="H232" i="1" s="1"/>
  <c r="C232" i="1"/>
  <c r="G232" i="1" s="1"/>
  <c r="D231" i="1"/>
  <c r="H231" i="1" s="1"/>
  <c r="C231" i="1"/>
  <c r="G231" i="1" s="1"/>
  <c r="D230" i="1"/>
  <c r="H230" i="1" s="1"/>
  <c r="C230" i="1"/>
  <c r="G230" i="1" s="1"/>
  <c r="D229" i="1"/>
  <c r="H229" i="1" s="1"/>
  <c r="C229" i="1"/>
  <c r="G229" i="1" s="1"/>
  <c r="H228" i="1"/>
  <c r="D228" i="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C220" i="1"/>
  <c r="H219" i="1"/>
  <c r="D219" i="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C209" i="1"/>
  <c r="G209" i="1" s="1"/>
  <c r="D208" i="1"/>
  <c r="H208" i="1" s="1"/>
  <c r="C208" i="1"/>
  <c r="G208" i="1" s="1"/>
  <c r="D207" i="1"/>
  <c r="H207" i="1" s="1"/>
  <c r="C207" i="1"/>
  <c r="G207" i="1" s="1"/>
  <c r="D205" i="1"/>
  <c r="H205" i="1" s="1"/>
  <c r="C205" i="1"/>
  <c r="G205" i="1" s="1"/>
  <c r="D204" i="1"/>
  <c r="H204" i="1" s="1"/>
  <c r="C204" i="1"/>
  <c r="G204" i="1" s="1"/>
  <c r="D203" i="1"/>
  <c r="H203" i="1" s="1"/>
  <c r="C203" i="1"/>
  <c r="G203" i="1" s="1"/>
  <c r="H202" i="1"/>
  <c r="D202" i="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1" i="1"/>
  <c r="C191" i="1"/>
  <c r="D190" i="1"/>
  <c r="C190" i="1"/>
  <c r="D189" i="1"/>
  <c r="C189" i="1"/>
  <c r="D188" i="1"/>
  <c r="C188" i="1"/>
  <c r="G188" i="1" s="1"/>
  <c r="D187" i="1"/>
  <c r="C187" i="1"/>
  <c r="G187" i="1" s="1"/>
  <c r="D186" i="1"/>
  <c r="H186" i="1" s="1"/>
  <c r="C186" i="1"/>
  <c r="G186" i="1" s="1"/>
  <c r="D185" i="1"/>
  <c r="H185" i="1" s="1"/>
  <c r="C185" i="1"/>
  <c r="G185" i="1" s="1"/>
  <c r="D184" i="1"/>
  <c r="D183" i="1"/>
  <c r="H183" i="1" s="1"/>
  <c r="C183" i="1"/>
  <c r="G183" i="1" s="1"/>
  <c r="D182" i="1"/>
  <c r="C182" i="1"/>
  <c r="D181" i="1"/>
  <c r="C181" i="1"/>
  <c r="D180" i="1"/>
  <c r="C180" i="1"/>
  <c r="D179" i="1"/>
  <c r="C179" i="1"/>
  <c r="D178" i="1"/>
  <c r="H178" i="1" s="1"/>
  <c r="C178" i="1"/>
  <c r="G178" i="1" s="1"/>
  <c r="D177" i="1"/>
  <c r="C177" i="1"/>
  <c r="D176" i="1"/>
  <c r="H176" i="1" s="1"/>
  <c r="C176" i="1"/>
  <c r="G176" i="1" s="1"/>
  <c r="D175" i="1"/>
  <c r="C175" i="1"/>
  <c r="D174" i="1"/>
  <c r="C174" i="1"/>
  <c r="D173" i="1"/>
  <c r="D172" i="1"/>
  <c r="C172" i="1"/>
  <c r="H171" i="1"/>
  <c r="D171" i="1"/>
  <c r="C171" i="1"/>
  <c r="G171" i="1" s="1"/>
  <c r="D170" i="1"/>
  <c r="C170" i="1"/>
  <c r="D169" i="1"/>
  <c r="C169" i="1"/>
  <c r="D168" i="1"/>
  <c r="C168" i="1"/>
  <c r="D167" i="1"/>
  <c r="C167" i="1"/>
  <c r="D166" i="1"/>
  <c r="C166" i="1"/>
  <c r="G166" i="1" s="1"/>
  <c r="D165" i="1"/>
  <c r="D164" i="1"/>
  <c r="C164" i="1"/>
  <c r="G164" i="1" s="1"/>
  <c r="D163" i="1"/>
  <c r="C163" i="1"/>
  <c r="D162" i="1"/>
  <c r="C162" i="1"/>
  <c r="D161" i="1"/>
  <c r="C161" i="1"/>
  <c r="G161" i="1" s="1"/>
  <c r="D158" i="1"/>
  <c r="H158" i="1" s="1"/>
  <c r="C158" i="1"/>
  <c r="G158" i="1" s="1"/>
  <c r="D157" i="1"/>
  <c r="C157" i="1"/>
  <c r="G157" i="1" s="1"/>
  <c r="D156" i="1"/>
  <c r="H156" i="1" s="1"/>
  <c r="C156" i="1"/>
  <c r="G156" i="1" s="1"/>
  <c r="D154" i="1"/>
  <c r="C154" i="1"/>
  <c r="D153" i="1"/>
  <c r="C153" i="1"/>
  <c r="G153" i="1" s="1"/>
  <c r="D152" i="1"/>
  <c r="C152" i="1"/>
  <c r="G152" i="1" s="1"/>
  <c r="D151" i="1"/>
  <c r="H151" i="1" s="1"/>
  <c r="C151" i="1"/>
  <c r="G151" i="1" s="1"/>
  <c r="D150" i="1"/>
  <c r="C150" i="1"/>
  <c r="G150" i="1" s="1"/>
  <c r="C149"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H137" i="1"/>
  <c r="D137" i="1"/>
  <c r="C137" i="1"/>
  <c r="G137" i="1" s="1"/>
  <c r="D136" i="1"/>
  <c r="H136" i="1" s="1"/>
  <c r="C136" i="1"/>
  <c r="G136" i="1" s="1"/>
  <c r="D135" i="1"/>
  <c r="H135" i="1" s="1"/>
  <c r="C135" i="1"/>
  <c r="G135" i="1" s="1"/>
  <c r="D134" i="1"/>
  <c r="H134" i="1" s="1"/>
  <c r="C134" i="1"/>
  <c r="G134" i="1" s="1"/>
  <c r="D133" i="1"/>
  <c r="H133" i="1" s="1"/>
  <c r="C133" i="1"/>
  <c r="G133" i="1" s="1"/>
  <c r="D132" i="1"/>
  <c r="H132" i="1" s="1"/>
  <c r="C132" i="1"/>
  <c r="D131" i="1"/>
  <c r="C131" i="1"/>
  <c r="D130" i="1"/>
  <c r="D129" i="1"/>
  <c r="H128" i="1"/>
  <c r="D128" i="1"/>
  <c r="C128" i="1"/>
  <c r="G128" i="1" s="1"/>
  <c r="D127" i="1"/>
  <c r="H127" i="1" s="1"/>
  <c r="C127" i="1"/>
  <c r="G127" i="1" s="1"/>
  <c r="D126" i="1"/>
  <c r="C126" i="1"/>
  <c r="G126" i="1" s="1"/>
  <c r="D125" i="1"/>
  <c r="H125" i="1" s="1"/>
  <c r="C125" i="1"/>
  <c r="G125" i="1" s="1"/>
  <c r="D124" i="1"/>
  <c r="C124" i="1"/>
  <c r="G124" i="1" s="1"/>
  <c r="D123" i="1"/>
  <c r="H123" i="1" s="1"/>
  <c r="C123" i="1"/>
  <c r="G123" i="1" s="1"/>
  <c r="D122" i="1"/>
  <c r="H122" i="1" s="1"/>
  <c r="C122" i="1"/>
  <c r="G122" i="1" s="1"/>
  <c r="D121" i="1"/>
  <c r="H121" i="1" s="1"/>
  <c r="C121" i="1"/>
  <c r="G121" i="1" s="1"/>
  <c r="D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C113" i="1"/>
  <c r="D112" i="1"/>
  <c r="H112" i="1" s="1"/>
  <c r="C112" i="1"/>
  <c r="G112" i="1" s="1"/>
  <c r="H111" i="1"/>
  <c r="D111" i="1"/>
  <c r="C111" i="1"/>
  <c r="G111" i="1" s="1"/>
  <c r="D110" i="1"/>
  <c r="H110" i="1" s="1"/>
  <c r="C110" i="1"/>
  <c r="G110" i="1" s="1"/>
  <c r="D109" i="1"/>
  <c r="H109" i="1" s="1"/>
  <c r="C109" i="1"/>
  <c r="G109" i="1" s="1"/>
  <c r="D108" i="1"/>
  <c r="D107" i="1"/>
  <c r="H107" i="1" s="1"/>
  <c r="C107" i="1"/>
  <c r="G107" i="1" s="1"/>
  <c r="D106" i="1"/>
  <c r="H106" i="1" s="1"/>
  <c r="C106" i="1"/>
  <c r="G106" i="1" s="1"/>
  <c r="D105" i="1"/>
  <c r="H105" i="1" s="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H87" i="1"/>
  <c r="D87" i="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C66" i="1"/>
  <c r="G66" i="1" s="1"/>
  <c r="D65" i="1"/>
  <c r="C65" i="1"/>
  <c r="D64" i="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H50" i="1"/>
  <c r="D50" i="1"/>
  <c r="C50" i="1"/>
  <c r="G50" i="1" s="1"/>
  <c r="D49" i="1"/>
  <c r="H49" i="1" s="1"/>
  <c r="C49" i="1"/>
  <c r="G49" i="1" s="1"/>
  <c r="D48" i="1"/>
  <c r="H48" i="1" s="1"/>
  <c r="C48" i="1"/>
  <c r="G48" i="1" s="1"/>
  <c r="D47" i="1"/>
  <c r="H47" i="1" s="1"/>
  <c r="C47" i="1"/>
  <c r="G47"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H21" i="1"/>
  <c r="D21" i="1"/>
  <c r="C21" i="1"/>
  <c r="G21" i="1" s="1"/>
  <c r="D20" i="1"/>
  <c r="H20" i="1" s="1"/>
  <c r="C20" i="1"/>
  <c r="G20" i="1" s="1"/>
  <c r="D19" i="1"/>
  <c r="H19" i="1" s="1"/>
  <c r="C19" i="1"/>
  <c r="G19" i="1" s="1"/>
  <c r="D18" i="1"/>
  <c r="H18" i="1" s="1"/>
  <c r="C18" i="1"/>
  <c r="G18" i="1" s="1"/>
  <c r="D17" i="1"/>
  <c r="H17" i="1" s="1"/>
  <c r="C17" i="1"/>
  <c r="G17" i="1" s="1"/>
  <c r="H16" i="1"/>
  <c r="D16" i="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D2" i="1"/>
  <c r="H1454" i="1" l="1"/>
  <c r="D1154" i="1"/>
  <c r="H1154" i="1" s="1"/>
  <c r="G1264" i="1"/>
  <c r="G1408" i="1"/>
  <c r="G1409" i="1"/>
  <c r="G1411" i="1"/>
  <c r="F115" i="6"/>
  <c r="G289" i="1"/>
  <c r="H1576" i="1"/>
  <c r="H1578" i="1"/>
  <c r="G1509" i="1"/>
  <c r="G1503" i="1"/>
  <c r="G1489" i="1"/>
  <c r="F29" i="5"/>
  <c r="H649" i="1"/>
  <c r="H647" i="1"/>
  <c r="G1263" i="1"/>
  <c r="G1262" i="1"/>
  <c r="G1241" i="1"/>
  <c r="G1235" i="1"/>
  <c r="G1236" i="1"/>
  <c r="G1237" i="1"/>
  <c r="G1222" i="1"/>
  <c r="G1223" i="1"/>
  <c r="G1224" i="1"/>
  <c r="F246" i="5"/>
  <c r="G1216" i="1"/>
  <c r="E238" i="5"/>
  <c r="F238" i="5"/>
  <c r="G1165" i="1"/>
  <c r="G1162" i="1"/>
  <c r="G1157" i="1"/>
  <c r="G1156" i="1"/>
  <c r="G1151" i="1"/>
  <c r="F170" i="5"/>
  <c r="G1056" i="1"/>
  <c r="G1064" i="1"/>
  <c r="G1035" i="1"/>
  <c r="F56" i="5"/>
  <c r="F35" i="5"/>
  <c r="G1007" i="1"/>
  <c r="G1003" i="1"/>
  <c r="G1000" i="1"/>
  <c r="F19" i="5"/>
  <c r="G997" i="1"/>
  <c r="G998" i="1"/>
  <c r="G996" i="1"/>
  <c r="G991" i="1"/>
  <c r="G993" i="1"/>
  <c r="F13" i="5"/>
  <c r="G988" i="1"/>
  <c r="G986" i="1"/>
  <c r="G987" i="1"/>
  <c r="G821" i="1"/>
  <c r="F218" i="9"/>
  <c r="B218" i="9" s="1"/>
  <c r="G711" i="1"/>
  <c r="F217" i="9"/>
  <c r="G710" i="1"/>
  <c r="G703" i="1"/>
  <c r="F216" i="9"/>
  <c r="B216" i="9" s="1"/>
  <c r="G670" i="1"/>
  <c r="G669" i="1"/>
  <c r="H668" i="1"/>
  <c r="H641" i="1"/>
  <c r="G405" i="1"/>
  <c r="G378" i="1"/>
  <c r="G379" i="1"/>
  <c r="G412" i="1"/>
  <c r="H637" i="1"/>
  <c r="G288" i="1"/>
  <c r="D411" i="1"/>
  <c r="G411" i="1" s="1"/>
  <c r="F643" i="4"/>
  <c r="G255" i="1"/>
  <c r="G257" i="1"/>
  <c r="F252" i="4"/>
  <c r="F259" i="4"/>
  <c r="F196" i="4"/>
  <c r="E196" i="4"/>
  <c r="D192" i="1" s="1"/>
  <c r="F210" i="4"/>
  <c r="G191" i="1"/>
  <c r="G190" i="1"/>
  <c r="G189" i="1"/>
  <c r="F188" i="4"/>
  <c r="G182" i="1"/>
  <c r="G181" i="1"/>
  <c r="G180" i="1"/>
  <c r="F219" i="9"/>
  <c r="G179" i="1"/>
  <c r="G177" i="1"/>
  <c r="G175" i="1"/>
  <c r="G174" i="1"/>
  <c r="G172" i="1"/>
  <c r="G170" i="1"/>
  <c r="G169" i="1"/>
  <c r="G168" i="1"/>
  <c r="G167" i="1"/>
  <c r="F169" i="4"/>
  <c r="G163" i="1"/>
  <c r="G162" i="1"/>
  <c r="G160" i="1"/>
  <c r="F159" i="4"/>
  <c r="G154" i="1"/>
  <c r="G149" i="1"/>
  <c r="F153" i="4"/>
  <c r="G132" i="1"/>
  <c r="G131" i="1"/>
  <c r="G113" i="1"/>
  <c r="G64" i="1"/>
  <c r="G65" i="1"/>
  <c r="F68" i="4"/>
  <c r="C1436" i="1"/>
  <c r="G1436" i="1" s="1"/>
  <c r="C1453" i="1"/>
  <c r="H1453" i="1" s="1"/>
  <c r="H29" i="3"/>
  <c r="G1485" i="1"/>
  <c r="C1483" i="1"/>
  <c r="H1483" i="1" s="1"/>
  <c r="G1507" i="1"/>
  <c r="C1518" i="1"/>
  <c r="G1518" i="1" s="1"/>
  <c r="H1560" i="1"/>
  <c r="G1561" i="1"/>
  <c r="H1524" i="1"/>
  <c r="H1530" i="1"/>
  <c r="G1531" i="1"/>
  <c r="C1501" i="1"/>
  <c r="H1501" i="1" s="1"/>
  <c r="H1499" i="1"/>
  <c r="G1499" i="1"/>
  <c r="G1491" i="1"/>
  <c r="G1481" i="1"/>
  <c r="G1483" i="1"/>
  <c r="H1420" i="1"/>
  <c r="H1408" i="1"/>
  <c r="H1409" i="1"/>
  <c r="H1411" i="1"/>
  <c r="H1222" i="1"/>
  <c r="H1223" i="1"/>
  <c r="H1224" i="1"/>
  <c r="H1218" i="1"/>
  <c r="H1216" i="1"/>
  <c r="H1217" i="1"/>
  <c r="H1151" i="1"/>
  <c r="C1148" i="1"/>
  <c r="H1148" i="1" s="1"/>
  <c r="H1139" i="1"/>
  <c r="H1056" i="1"/>
  <c r="H1064" i="1"/>
  <c r="H1035" i="1"/>
  <c r="H1034" i="1"/>
  <c r="H1033" i="1"/>
  <c r="H1030" i="1"/>
  <c r="C1030" i="1"/>
  <c r="H1032" i="1"/>
  <c r="C1013" i="1"/>
  <c r="G1013" i="1" s="1"/>
  <c r="H1013" i="1"/>
  <c r="H1012" i="1"/>
  <c r="H1007" i="1"/>
  <c r="H1008" i="1"/>
  <c r="C990" i="1"/>
  <c r="D7" i="5"/>
  <c r="E274" i="9"/>
  <c r="B274" i="9" s="1"/>
  <c r="H366" i="1"/>
  <c r="C206" i="1"/>
  <c r="G206" i="1" s="1"/>
  <c r="C155" i="1"/>
  <c r="G155" i="1" s="1"/>
  <c r="H131" i="1"/>
  <c r="H164" i="1"/>
  <c r="E46" i="9"/>
  <c r="B46" i="9" s="1"/>
  <c r="E42" i="9"/>
  <c r="B42" i="9" s="1"/>
  <c r="H177" i="1"/>
  <c r="H170" i="1"/>
  <c r="H166" i="1"/>
  <c r="C129" i="1"/>
  <c r="G129" i="1" s="1"/>
  <c r="C130" i="1"/>
  <c r="G130" i="1" s="1"/>
  <c r="C120" i="1"/>
  <c r="H124" i="1"/>
  <c r="H126" i="1"/>
  <c r="H66" i="1"/>
  <c r="C108" i="1"/>
  <c r="G108" i="1" s="1"/>
  <c r="H113" i="1"/>
  <c r="D106" i="4"/>
  <c r="H163" i="1"/>
  <c r="H167" i="1"/>
  <c r="H169" i="1"/>
  <c r="C165" i="1"/>
  <c r="G165" i="1" s="1"/>
  <c r="H179" i="1"/>
  <c r="H180" i="1"/>
  <c r="B219" i="9"/>
  <c r="H182" i="1"/>
  <c r="E44" i="9"/>
  <c r="B44" i="9" s="1"/>
  <c r="H188" i="1"/>
  <c r="H190" i="1"/>
  <c r="C192" i="1"/>
  <c r="G192" i="1" s="1"/>
  <c r="H206" i="1"/>
  <c r="H209" i="1"/>
  <c r="H255" i="1"/>
  <c r="H257" i="1"/>
  <c r="E40" i="9"/>
  <c r="B40" i="9" s="1"/>
  <c r="E22" i="9"/>
  <c r="B22" i="9" s="1"/>
  <c r="E68" i="9"/>
  <c r="B68" i="9" s="1"/>
  <c r="E30" i="9"/>
  <c r="B30" i="9" s="1"/>
  <c r="H157" i="1"/>
  <c r="H371" i="1"/>
  <c r="H364" i="1"/>
  <c r="H365" i="1"/>
  <c r="D363" i="4"/>
  <c r="D350" i="4" s="1"/>
  <c r="H378" i="1"/>
  <c r="H379" i="1"/>
  <c r="H288" i="1"/>
  <c r="H411" i="1"/>
  <c r="H412" i="1"/>
  <c r="D644" i="4"/>
  <c r="H191" i="1"/>
  <c r="H189" i="1"/>
  <c r="C184" i="1"/>
  <c r="G184" i="1" s="1"/>
  <c r="H187" i="1"/>
  <c r="H181" i="1"/>
  <c r="C173" i="1"/>
  <c r="G173" i="1" s="1"/>
  <c r="H175" i="1"/>
  <c r="H173" i="1"/>
  <c r="H174" i="1"/>
  <c r="D163" i="4"/>
  <c r="H172" i="1"/>
  <c r="H168" i="1"/>
  <c r="H162" i="1"/>
  <c r="H160" i="1"/>
  <c r="H161" i="1"/>
  <c r="H154" i="1"/>
  <c r="H153" i="1"/>
  <c r="H152" i="1"/>
  <c r="H149" i="1"/>
  <c r="H150" i="1"/>
  <c r="D152" i="4"/>
  <c r="H64" i="1"/>
  <c r="H65" i="1"/>
  <c r="H495" i="1"/>
  <c r="G495" i="1"/>
  <c r="G497" i="1"/>
  <c r="G499" i="1"/>
  <c r="G501" i="1"/>
  <c r="G503" i="1"/>
  <c r="G505" i="1"/>
  <c r="G507"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2" i="1"/>
  <c r="G644" i="1"/>
  <c r="G646" i="1"/>
  <c r="G648" i="1"/>
  <c r="G650" i="1"/>
  <c r="G652" i="1"/>
  <c r="G654" i="1"/>
  <c r="G656" i="1"/>
  <c r="G658" i="1"/>
  <c r="G660" i="1"/>
  <c r="G662" i="1"/>
  <c r="G664" i="1"/>
  <c r="G666" i="1"/>
  <c r="G668" i="1"/>
  <c r="G496" i="1"/>
  <c r="G498" i="1"/>
  <c r="G500" i="1"/>
  <c r="G502" i="1"/>
  <c r="G504" i="1"/>
  <c r="G506" i="1"/>
  <c r="G508"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I1446" i="1"/>
  <c r="I1448" i="1"/>
  <c r="G1299" i="1"/>
  <c r="G1445" i="1"/>
  <c r="H1446" i="1"/>
  <c r="J1446" i="1"/>
  <c r="H1447" i="1"/>
  <c r="I1447" i="1" s="1"/>
  <c r="J1447" i="1"/>
  <c r="H1448" i="1"/>
  <c r="J1448" i="1"/>
  <c r="H1449" i="1"/>
  <c r="I1449" i="1" s="1"/>
  <c r="J1449"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2" i="1"/>
  <c r="H1484" i="1"/>
  <c r="H1486" i="1"/>
  <c r="H1488" i="1"/>
  <c r="H1490" i="1"/>
  <c r="H1492" i="1"/>
  <c r="H1494" i="1"/>
  <c r="H1496" i="1"/>
  <c r="H1498" i="1"/>
  <c r="H1500" i="1"/>
  <c r="H1502" i="1"/>
  <c r="H1504" i="1"/>
  <c r="H1506" i="1"/>
  <c r="H1508" i="1"/>
  <c r="H1510" i="1"/>
  <c r="H1512" i="1"/>
  <c r="H1514" i="1"/>
  <c r="H1516" i="1"/>
  <c r="I24" i="3"/>
  <c r="E141" i="6"/>
  <c r="H1439" i="1"/>
  <c r="I1439" i="1" s="1"/>
  <c r="H1440" i="1"/>
  <c r="I1440" i="1" s="1"/>
  <c r="H1441" i="1"/>
  <c r="I1441" i="1" s="1"/>
  <c r="H1442" i="1"/>
  <c r="I1442" i="1" s="1"/>
  <c r="H1443" i="1"/>
  <c r="I1443" i="1" s="1"/>
  <c r="H1444" i="1"/>
  <c r="I1444" i="1" s="1"/>
  <c r="J1450" i="1"/>
  <c r="H1450" i="1"/>
  <c r="G1450" i="1"/>
  <c r="I1450" i="1" s="1"/>
  <c r="J1451" i="1"/>
  <c r="H1451" i="1"/>
  <c r="G1451" i="1"/>
  <c r="J1452" i="1"/>
  <c r="H1452" i="1"/>
  <c r="G1452" i="1"/>
  <c r="I1452" i="1" s="1"/>
  <c r="G1453" i="1"/>
  <c r="J1455" i="1"/>
  <c r="H1455" i="1"/>
  <c r="G1455" i="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291" i="9"/>
  <c r="E176" i="5"/>
  <c r="H20" i="3"/>
  <c r="F8" i="4"/>
  <c r="D50" i="4"/>
  <c r="D82" i="4"/>
  <c r="E152" i="4"/>
  <c r="G20" i="9" s="1"/>
  <c r="F164" i="4"/>
  <c r="F216" i="4"/>
  <c r="E224" i="4"/>
  <c r="D220" i="1" s="1"/>
  <c r="H220" i="1" s="1"/>
  <c r="E252" i="4"/>
  <c r="D248" i="1" s="1"/>
  <c r="H248" i="1" s="1"/>
  <c r="F264" i="4"/>
  <c r="D298" i="4"/>
  <c r="E311" i="4"/>
  <c r="E363" i="4"/>
  <c r="E644" i="4"/>
  <c r="D638" i="1" s="1"/>
  <c r="E472" i="4"/>
  <c r="D466" i="1" s="1"/>
  <c r="H466" i="1" s="1"/>
  <c r="D484" i="4"/>
  <c r="D515" i="4"/>
  <c r="F516" i="4"/>
  <c r="D528" i="4"/>
  <c r="E580" i="4"/>
  <c r="D574" i="1" s="1"/>
  <c r="G574" i="1" s="1"/>
  <c r="E12" i="5"/>
  <c r="F12" i="5" s="1"/>
  <c r="F70" i="5"/>
  <c r="G286" i="9"/>
  <c r="E286" i="9" s="1"/>
  <c r="B286" i="9" s="1"/>
  <c r="D87" i="5"/>
  <c r="F88" i="5"/>
  <c r="G292" i="9"/>
  <c r="E292" i="9" s="1"/>
  <c r="B292" i="9" s="1"/>
  <c r="F206" i="5"/>
  <c r="F207" i="5"/>
  <c r="D237" i="5"/>
  <c r="D35" i="6"/>
  <c r="F36" i="6"/>
  <c r="F90" i="6"/>
  <c r="F130" i="6"/>
  <c r="B297" i="9"/>
  <c r="E296" i="9"/>
  <c r="I10" i="3" s="1"/>
  <c r="D42" i="8"/>
  <c r="G294" i="9" s="1"/>
  <c r="E294" i="9" s="1"/>
  <c r="I16" i="3"/>
  <c r="F134" i="4"/>
  <c r="F140" i="4"/>
  <c r="F345" i="4"/>
  <c r="F397" i="4"/>
  <c r="F417" i="4"/>
  <c r="F422" i="4"/>
  <c r="F460" i="4"/>
  <c r="F530" i="4"/>
  <c r="F568" i="4"/>
  <c r="F594" i="4"/>
  <c r="F626" i="4"/>
  <c r="F8" i="5"/>
  <c r="H287" i="9"/>
  <c r="E287" i="9" s="1"/>
  <c r="B287" i="9" s="1"/>
  <c r="E146" i="5"/>
  <c r="G289" i="9"/>
  <c r="E289" i="9" s="1"/>
  <c r="B289" i="9" s="1"/>
  <c r="D176" i="5"/>
  <c r="G291" i="9"/>
  <c r="E291" i="9" s="1"/>
  <c r="B291" i="9" s="1"/>
  <c r="F190" i="5"/>
  <c r="F191" i="5"/>
  <c r="F239" i="5"/>
  <c r="F259" i="5"/>
  <c r="D141" i="6"/>
  <c r="G299" i="9" s="1"/>
  <c r="E299" i="9" s="1"/>
  <c r="F5" i="6"/>
  <c r="F6" i="6"/>
  <c r="F416" i="4"/>
  <c r="E142" i="9"/>
  <c r="B142" i="9" s="1"/>
  <c r="F603" i="4"/>
  <c r="F149" i="5"/>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89" i="9"/>
  <c r="E189" i="9" s="1"/>
  <c r="B189" i="9" s="1"/>
  <c r="G187" i="9"/>
  <c r="E187" i="9" s="1"/>
  <c r="B187" i="9" s="1"/>
  <c r="G165" i="9"/>
  <c r="H164" i="9"/>
  <c r="M212" i="9"/>
  <c r="G191" i="9"/>
  <c r="E191" i="9" s="1"/>
  <c r="G190" i="9"/>
  <c r="E190" i="9" s="1"/>
  <c r="B190" i="9" s="1"/>
  <c r="G188" i="9"/>
  <c r="E188" i="9" s="1"/>
  <c r="B188"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B213" i="9"/>
  <c r="B215" i="9"/>
  <c r="B217" i="9"/>
  <c r="B226" i="9"/>
  <c r="B228" i="9"/>
  <c r="B230" i="9"/>
  <c r="B232" i="9"/>
  <c r="B234" i="9"/>
  <c r="B236" i="9"/>
  <c r="B238" i="9"/>
  <c r="B240" i="9"/>
  <c r="B242" i="9"/>
  <c r="B244" i="9"/>
  <c r="B246" i="9"/>
  <c r="B248" i="9"/>
  <c r="B250" i="9"/>
  <c r="B252" i="9"/>
  <c r="B254" i="9"/>
  <c r="B256" i="9"/>
  <c r="B258" i="9"/>
  <c r="B260" i="9"/>
  <c r="B262" i="9"/>
  <c r="B264" i="9"/>
  <c r="B266" i="9"/>
  <c r="B268" i="9"/>
  <c r="B270" i="9"/>
  <c r="H1518" i="1" l="1"/>
  <c r="E237" i="5"/>
  <c r="F237" i="5" s="1"/>
  <c r="D1215" i="1"/>
  <c r="D1124" i="1"/>
  <c r="H1124" i="1" s="1"/>
  <c r="F146" i="5"/>
  <c r="H1436" i="1"/>
  <c r="G1501" i="1"/>
  <c r="I1455" i="1"/>
  <c r="C985" i="1"/>
  <c r="H155" i="1"/>
  <c r="H184" i="1"/>
  <c r="H130" i="1"/>
  <c r="H129" i="1"/>
  <c r="G120" i="1"/>
  <c r="H120" i="1"/>
  <c r="H108" i="1"/>
  <c r="B191" i="9"/>
  <c r="F106" i="4"/>
  <c r="C102" i="1"/>
  <c r="H165" i="1"/>
  <c r="D151" i="4"/>
  <c r="H192" i="1"/>
  <c r="F363" i="4"/>
  <c r="C358" i="1"/>
  <c r="F644" i="4"/>
  <c r="C638" i="1"/>
  <c r="H638" i="1" s="1"/>
  <c r="F163" i="4"/>
  <c r="C159" i="1"/>
  <c r="F152" i="4"/>
  <c r="C148" i="1"/>
  <c r="H20" i="9"/>
  <c r="E20" i="9" s="1"/>
  <c r="B294" i="9"/>
  <c r="E165" i="9"/>
  <c r="B165" i="9" s="1"/>
  <c r="F212" i="9"/>
  <c r="F141" i="6"/>
  <c r="H28" i="3"/>
  <c r="C1435" i="1"/>
  <c r="F35" i="6"/>
  <c r="H25" i="3"/>
  <c r="C1329" i="1"/>
  <c r="F87" i="5"/>
  <c r="D68" i="5"/>
  <c r="C1065" i="1"/>
  <c r="F528" i="4"/>
  <c r="C522" i="1"/>
  <c r="F515" i="4"/>
  <c r="C509" i="1"/>
  <c r="D408" i="4"/>
  <c r="C345" i="1"/>
  <c r="F298" i="4"/>
  <c r="D407" i="4"/>
  <c r="C293" i="1"/>
  <c r="E151" i="4"/>
  <c r="D148" i="1"/>
  <c r="F50" i="4"/>
  <c r="D6" i="4"/>
  <c r="C46" i="1"/>
  <c r="I1479" i="1"/>
  <c r="I1477" i="1"/>
  <c r="I1460" i="1"/>
  <c r="I1458" i="1"/>
  <c r="I1456" i="1"/>
  <c r="I1451" i="1"/>
  <c r="I28" i="3"/>
  <c r="D1435" i="1"/>
  <c r="E420" i="4"/>
  <c r="I1474" i="1"/>
  <c r="I1472" i="1"/>
  <c r="I1467" i="1"/>
  <c r="I1465" i="1"/>
  <c r="I1463" i="1"/>
  <c r="G1124" i="1"/>
  <c r="G638" i="1"/>
  <c r="G248" i="1"/>
  <c r="B299" i="9"/>
  <c r="E298" i="9"/>
  <c r="F176" i="5"/>
  <c r="D175" i="5"/>
  <c r="H22" i="3"/>
  <c r="C1153" i="1"/>
  <c r="E68" i="5"/>
  <c r="D289" i="4"/>
  <c r="K1432" i="9"/>
  <c r="G295" i="9"/>
  <c r="E295" i="9" s="1"/>
  <c r="B295" i="9" s="1"/>
  <c r="I34" i="3"/>
  <c r="C1517" i="1"/>
  <c r="H23" i="3"/>
  <c r="C1214" i="1"/>
  <c r="E7" i="5"/>
  <c r="F7" i="5" s="1"/>
  <c r="D990" i="1"/>
  <c r="F484" i="4"/>
  <c r="C478" i="1"/>
  <c r="D420" i="4"/>
  <c r="E350" i="4"/>
  <c r="F350" i="4" s="1"/>
  <c r="D358" i="1"/>
  <c r="E298" i="4"/>
  <c r="D306" i="1"/>
  <c r="F82" i="4"/>
  <c r="C78" i="1"/>
  <c r="E175" i="5"/>
  <c r="D1152" i="1" s="1"/>
  <c r="I22" i="3"/>
  <c r="D1153" i="1"/>
  <c r="E528" i="4"/>
  <c r="H574" i="1"/>
  <c r="G466" i="1"/>
  <c r="G220" i="1"/>
  <c r="G1215" i="1" l="1"/>
  <c r="H1215" i="1"/>
  <c r="I23" i="3"/>
  <c r="D1214" i="1"/>
  <c r="H1214" i="1" s="1"/>
  <c r="F151" i="4"/>
  <c r="G102" i="1"/>
  <c r="H102" i="1"/>
  <c r="C147" i="1"/>
  <c r="H17" i="3"/>
  <c r="G159" i="1"/>
  <c r="H159" i="1"/>
  <c r="E19" i="9"/>
  <c r="B20" i="9"/>
  <c r="E407" i="4"/>
  <c r="D402" i="1" s="1"/>
  <c r="D293" i="1"/>
  <c r="E412" i="4"/>
  <c r="E408" i="4"/>
  <c r="D403" i="1" s="1"/>
  <c r="D345" i="1"/>
  <c r="H345" i="1" s="1"/>
  <c r="H478" i="1"/>
  <c r="G478" i="1"/>
  <c r="G990" i="1"/>
  <c r="H990" i="1"/>
  <c r="G1214" i="1"/>
  <c r="E636" i="4"/>
  <c r="D630" i="1" s="1"/>
  <c r="D522" i="1"/>
  <c r="G78" i="1"/>
  <c r="H78" i="1"/>
  <c r="H306" i="1"/>
  <c r="G306" i="1"/>
  <c r="H358" i="1"/>
  <c r="G358" i="1"/>
  <c r="D635" i="4"/>
  <c r="F420" i="4"/>
  <c r="C414" i="1"/>
  <c r="E6" i="5"/>
  <c r="I20" i="3"/>
  <c r="D985" i="1"/>
  <c r="H1517" i="1"/>
  <c r="G1517" i="1"/>
  <c r="H11" i="3"/>
  <c r="I21" i="3"/>
  <c r="D1046" i="1"/>
  <c r="G46" i="1"/>
  <c r="H46" i="1"/>
  <c r="I17" i="3"/>
  <c r="E289" i="4"/>
  <c r="F289" i="4" s="1"/>
  <c r="D147" i="1"/>
  <c r="H147" i="1" s="1"/>
  <c r="F407" i="4"/>
  <c r="C402" i="1"/>
  <c r="G345" i="1"/>
  <c r="F408" i="4"/>
  <c r="C403" i="1"/>
  <c r="D636" i="4"/>
  <c r="G1065" i="1"/>
  <c r="H1065" i="1"/>
  <c r="H1435" i="1"/>
  <c r="G1435" i="1"/>
  <c r="E293" i="9"/>
  <c r="D291" i="4"/>
  <c r="D413" i="4"/>
  <c r="C285" i="1"/>
  <c r="G1153" i="1"/>
  <c r="H1153" i="1"/>
  <c r="F175" i="5"/>
  <c r="C1152" i="1"/>
  <c r="E635" i="4"/>
  <c r="D629" i="1" s="1"/>
  <c r="D414" i="1"/>
  <c r="D412" i="4"/>
  <c r="D290" i="4"/>
  <c r="F6" i="4"/>
  <c r="H16" i="3"/>
  <c r="C2" i="1"/>
  <c r="H148" i="1"/>
  <c r="G148" i="1"/>
  <c r="H293" i="1"/>
  <c r="G293" i="1"/>
  <c r="H509" i="1"/>
  <c r="G509" i="1"/>
  <c r="H522" i="1"/>
  <c r="G522" i="1"/>
  <c r="H21" i="3"/>
  <c r="F68" i="5"/>
  <c r="C1046" i="1"/>
  <c r="D6" i="5"/>
  <c r="H1329" i="1"/>
  <c r="G1329" i="1"/>
  <c r="H9" i="3"/>
  <c r="B212" i="9"/>
  <c r="G147" i="1" l="1"/>
  <c r="G282" i="9"/>
  <c r="E282" i="9" s="1"/>
  <c r="B282" i="9" s="1"/>
  <c r="G276" i="9"/>
  <c r="F6" i="5"/>
  <c r="C984" i="1"/>
  <c r="G2" i="1"/>
  <c r="H2" i="1"/>
  <c r="D639" i="4"/>
  <c r="D414" i="4"/>
  <c r="F412" i="4"/>
  <c r="C407" i="1"/>
  <c r="D640" i="4"/>
  <c r="D415" i="4"/>
  <c r="C408" i="1"/>
  <c r="F291" i="4"/>
  <c r="C287" i="1"/>
  <c r="F636" i="4"/>
  <c r="C630" i="1"/>
  <c r="E413" i="4"/>
  <c r="F413" i="4" s="1"/>
  <c r="E291" i="4"/>
  <c r="D287" i="1" s="1"/>
  <c r="D285" i="1"/>
  <c r="H285" i="1" s="1"/>
  <c r="E290" i="4"/>
  <c r="D286" i="1" s="1"/>
  <c r="N3" i="9"/>
  <c r="I11" i="3"/>
  <c r="H414" i="1"/>
  <c r="G414" i="1"/>
  <c r="F635" i="4"/>
  <c r="C629" i="1"/>
  <c r="K3" i="9"/>
  <c r="I9" i="3"/>
  <c r="G1046" i="1"/>
  <c r="H1046" i="1"/>
  <c r="C286" i="1"/>
  <c r="G1152" i="1"/>
  <c r="H1152" i="1"/>
  <c r="H403" i="1"/>
  <c r="G403" i="1"/>
  <c r="H402" i="1"/>
  <c r="G402" i="1"/>
  <c r="G985" i="1"/>
  <c r="H985" i="1"/>
  <c r="H276" i="9"/>
  <c r="D984" i="1"/>
  <c r="E639" i="4"/>
  <c r="D407" i="1"/>
  <c r="E414" i="4" l="1"/>
  <c r="D409" i="1" s="1"/>
  <c r="G285" i="1"/>
  <c r="F290" i="4"/>
  <c r="G286" i="1"/>
  <c r="H286" i="1"/>
  <c r="H629" i="1"/>
  <c r="G629" i="1"/>
  <c r="H630" i="1"/>
  <c r="G630" i="1"/>
  <c r="G287" i="1"/>
  <c r="H287" i="1"/>
  <c r="C410" i="1"/>
  <c r="H407" i="1"/>
  <c r="G407" i="1"/>
  <c r="F414" i="4"/>
  <c r="C409" i="1"/>
  <c r="D633" i="1"/>
  <c r="E640" i="4"/>
  <c r="F640" i="4" s="1"/>
  <c r="E415" i="4"/>
  <c r="D410" i="1" s="1"/>
  <c r="D408" i="1"/>
  <c r="H408" i="1" s="1"/>
  <c r="D642" i="4"/>
  <c r="C634" i="1"/>
  <c r="D641" i="4"/>
  <c r="F639" i="4"/>
  <c r="C633" i="1"/>
  <c r="H8" i="3"/>
  <c r="G984" i="1"/>
  <c r="H984" i="1"/>
  <c r="E276" i="9"/>
  <c r="F415" i="4" l="1"/>
  <c r="M3" i="9"/>
  <c r="D646" i="4"/>
  <c r="C636" i="1"/>
  <c r="H409" i="1"/>
  <c r="G409" i="1"/>
  <c r="H410" i="1"/>
  <c r="G410" i="1"/>
  <c r="G408" i="1"/>
  <c r="B276" i="9"/>
  <c r="E275" i="9"/>
  <c r="I8" i="3" s="1"/>
  <c r="H633" i="1"/>
  <c r="G633" i="1"/>
  <c r="D645" i="4"/>
  <c r="F641" i="4"/>
  <c r="C635" i="1"/>
  <c r="E642" i="4"/>
  <c r="F642" i="4" s="1"/>
  <c r="D634" i="1"/>
  <c r="E641" i="4"/>
  <c r="E645" i="4" l="1"/>
  <c r="D635" i="1"/>
  <c r="H635" i="1" s="1"/>
  <c r="E646" i="4"/>
  <c r="F646" i="4" s="1"/>
  <c r="D636" i="1"/>
  <c r="G636" i="1" s="1"/>
  <c r="H19" i="3"/>
  <c r="C640" i="1"/>
  <c r="G634" i="1"/>
  <c r="F645" i="4"/>
  <c r="H18" i="3"/>
  <c r="C639" i="1"/>
  <c r="H636" i="1"/>
  <c r="H634" i="1"/>
  <c r="G635" i="1" l="1"/>
  <c r="I19" i="3"/>
  <c r="D640" i="1"/>
  <c r="H640" i="1" s="1"/>
  <c r="I18" i="3"/>
  <c r="D639" i="1"/>
  <c r="H7" i="3" s="1"/>
  <c r="J3" i="9" l="1"/>
  <c r="I7" i="3"/>
  <c r="G640" i="1"/>
  <c r="G639" i="1"/>
  <c r="H639" i="1"/>
  <c r="M272" i="9" l="1"/>
  <c r="L272" i="9"/>
  <c r="H18" i="9"/>
  <c r="G18" i="9"/>
  <c r="J5" i="9"/>
  <c r="K6" i="9"/>
  <c r="I8" i="9"/>
  <c r="J9" i="9"/>
  <c r="K10" i="9"/>
  <c r="I12" i="9"/>
  <c r="J13" i="9"/>
  <c r="M15" i="9"/>
  <c r="L16" i="9"/>
  <c r="J17" i="9"/>
  <c r="K5" i="9"/>
  <c r="I7" i="9"/>
  <c r="J8" i="9"/>
  <c r="K9" i="9"/>
  <c r="I11" i="9"/>
  <c r="J12" i="9"/>
  <c r="K13" i="9"/>
  <c r="L15" i="9"/>
  <c r="F15" i="9" s="1"/>
  <c r="M16" i="9"/>
  <c r="I17" i="9"/>
  <c r="I6" i="9"/>
  <c r="J7" i="9"/>
  <c r="K8" i="9"/>
  <c r="J11" i="9"/>
  <c r="K12" i="9"/>
  <c r="H15" i="9"/>
  <c r="G16" i="9"/>
  <c r="G17" i="9"/>
  <c r="I5" i="9"/>
  <c r="J6" i="9"/>
  <c r="K7" i="9"/>
  <c r="I9" i="9"/>
  <c r="J10" i="9"/>
  <c r="E10" i="9" s="1"/>
  <c r="B10" i="9" s="1"/>
  <c r="K11" i="9"/>
  <c r="I13" i="9"/>
  <c r="E13" i="9" s="1"/>
  <c r="B13" i="9" s="1"/>
  <c r="G15" i="9"/>
  <c r="H16" i="9"/>
  <c r="H17" i="9"/>
  <c r="E15" i="9" l="1"/>
  <c r="B15" i="9" s="1"/>
  <c r="E9" i="9"/>
  <c r="B9" i="9" s="1"/>
  <c r="E5" i="9"/>
  <c r="B5" i="9" s="1"/>
  <c r="E17" i="9"/>
  <c r="B17" i="9" s="1"/>
  <c r="E7" i="9"/>
  <c r="B7" i="9" s="1"/>
  <c r="E12" i="9"/>
  <c r="B12" i="9" s="1"/>
  <c r="E18" i="9"/>
  <c r="B18" i="9" s="1"/>
  <c r="F272" i="9"/>
  <c r="E16" i="9"/>
  <c r="E6" i="9"/>
  <c r="B6" i="9" s="1"/>
  <c r="E11" i="9"/>
  <c r="B11" i="9" s="1"/>
  <c r="F16" i="9"/>
  <c r="F14" i="9" s="1"/>
  <c r="E8" i="9"/>
  <c r="B8" i="9" s="1"/>
  <c r="B16" i="9" l="1"/>
  <c r="E4" i="9"/>
  <c r="B272" i="9"/>
  <c r="F19" i="9"/>
  <c r="F3" i="9" s="1"/>
  <c r="E14" i="9"/>
  <c r="E3" i="9" l="1"/>
</calcChain>
</file>

<file path=xl/sharedStrings.xml><?xml version="1.0" encoding="utf-8"?>
<sst xmlns="http://schemas.openxmlformats.org/spreadsheetml/2006/main" count="4314" uniqueCount="3393">
  <si>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</si>
  <si>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</si>
  <si>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</si>
  <si>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</si>
  <si>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</si>
  <si>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</si>
  <si>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</si>
  <si>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</si>
  <si>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</si>
  <si>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</si>
  <si>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</si>
  <si>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</si>
  <si>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</si>
  <si>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</si>
  <si>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</si>
  <si>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</si>
  <si>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</si>
  <si>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</si>
  <si>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</si>
  <si>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</si>
  <si>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</si>
  <si>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</si>
  <si>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</si>
  <si>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</si>
  <si>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</si>
  <si>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</si>
  <si>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</si>
  <si>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</si>
  <si>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</si>
  <si>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</si>
  <si>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</si>
  <si>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VLADIMIRA NAZORA, ČEPIN</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</si>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</sst>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8961242</v>
      </c>
      <c r="D2" s="6">
        <f>'PR-RAS'!E6</f>
        <v>8276269.96</v>
      </c>
      <c r="E2" s="6">
        <v>0</v>
      </c>
      <c r="F2" s="6">
        <v>0</v>
      </c>
      <c r="G2" s="7">
        <f t="shared" ref="G2:G264" si="0">(B2/1000)*(C2*1+D2*2)</f>
        <v>25513.781920000001</v>
      </c>
      <c r="H2" s="7">
        <f t="shared" ref="H2:H264" si="1">ABS(C2-ROUND(C2,0))+ABS(D2-ROUND(D2,0))</f>
        <v>4.0000000037252903E-2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7246765</v>
      </c>
      <c r="D46" s="1">
        <f>'PR-RAS'!E50</f>
        <v>7104732.8399999999</v>
      </c>
      <c r="E46" s="1">
        <v>0</v>
      </c>
      <c r="F46" s="1">
        <v>0</v>
      </c>
      <c r="G46" s="2">
        <f t="shared" si="0"/>
        <v>965530.38059999992</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7246765</v>
      </c>
      <c r="D64" s="1">
        <f>'PR-RAS'!E68</f>
        <v>7104732.8399999999</v>
      </c>
      <c r="E64" s="1">
        <v>0</v>
      </c>
      <c r="F64" s="1">
        <v>0</v>
      </c>
      <c r="G64" s="2">
        <f t="shared" si="0"/>
        <v>1351742.53284</v>
      </c>
      <c r="H64" s="2">
        <f t="shared" si="1"/>
        <v>0.16000000014901161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7130024</v>
      </c>
      <c r="D65" s="1">
        <f>'PR-RAS'!E69</f>
        <v>6994103.2999999998</v>
      </c>
      <c r="E65" s="1">
        <v>0</v>
      </c>
      <c r="F65" s="1">
        <v>0</v>
      </c>
      <c r="G65" s="2">
        <f t="shared" si="0"/>
        <v>1351566.7584000002</v>
      </c>
      <c r="H65" s="2">
        <f t="shared" si="1"/>
        <v>0.29999999981373549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116741</v>
      </c>
      <c r="D66" s="1">
        <f>'PR-RAS'!E70</f>
        <v>110629.54</v>
      </c>
      <c r="E66" s="1">
        <v>0</v>
      </c>
      <c r="F66" s="1">
        <v>0</v>
      </c>
      <c r="G66" s="2">
        <f t="shared" si="0"/>
        <v>21970.0052</v>
      </c>
      <c r="H66" s="2">
        <f t="shared" si="1"/>
        <v>0.46000000000640284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396738</v>
      </c>
      <c r="D102" s="1">
        <f>'PR-RAS'!E106</f>
        <v>155962.74</v>
      </c>
      <c r="E102" s="1">
        <v>0</v>
      </c>
      <c r="F102" s="1">
        <v>0</v>
      </c>
      <c r="G102" s="2">
        <f t="shared" si="0"/>
        <v>71575.011480000001</v>
      </c>
      <c r="H102" s="2">
        <f t="shared" si="1"/>
        <v>0.26000000000931323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396738</v>
      </c>
      <c r="D108" s="1">
        <f>'PR-RAS'!E112</f>
        <v>155962.74</v>
      </c>
      <c r="E108" s="1">
        <v>0</v>
      </c>
      <c r="F108" s="1">
        <v>0</v>
      </c>
      <c r="G108" s="2">
        <f t="shared" si="0"/>
        <v>75826.992359999989</v>
      </c>
      <c r="H108" s="2">
        <f t="shared" si="1"/>
        <v>0.26000000000931323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396738</v>
      </c>
      <c r="D113" s="1">
        <f>'PR-RAS'!E117</f>
        <v>155962.74</v>
      </c>
      <c r="E113" s="1">
        <v>0</v>
      </c>
      <c r="F113" s="1">
        <v>0</v>
      </c>
      <c r="G113" s="2">
        <f t="shared" si="0"/>
        <v>79370.309760000004</v>
      </c>
      <c r="H113" s="2">
        <f t="shared" si="1"/>
        <v>0.26000000000931323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10649</v>
      </c>
      <c r="D120" s="1">
        <f>'PR-RAS'!E124</f>
        <v>0</v>
      </c>
      <c r="E120" s="1">
        <v>0</v>
      </c>
      <c r="F120" s="1">
        <v>0</v>
      </c>
      <c r="G120" s="2">
        <f t="shared" si="0"/>
        <v>1267.231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10649</v>
      </c>
      <c r="D124" s="1">
        <f>'PR-RAS'!E128</f>
        <v>0</v>
      </c>
      <c r="E124" s="1">
        <v>0</v>
      </c>
      <c r="F124" s="1">
        <v>0</v>
      </c>
      <c r="G124" s="2">
        <f t="shared" si="0"/>
        <v>1309.827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10649</v>
      </c>
      <c r="D126" s="1">
        <f>'PR-RAS'!E130</f>
        <v>0</v>
      </c>
      <c r="E126" s="1">
        <v>0</v>
      </c>
      <c r="F126" s="1">
        <v>0</v>
      </c>
      <c r="G126" s="2">
        <f t="shared" si="0"/>
        <v>1331.125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1307090</v>
      </c>
      <c r="D129" s="1">
        <f>'PR-RAS'!E133</f>
        <v>1015574.38</v>
      </c>
      <c r="E129" s="1">
        <v>0</v>
      </c>
      <c r="F129" s="1">
        <v>0</v>
      </c>
      <c r="G129" s="2">
        <f t="shared" si="0"/>
        <v>427294.56127999997</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1307090</v>
      </c>
      <c r="D130" s="1">
        <f>'PR-RAS'!E134</f>
        <v>1015574.38</v>
      </c>
      <c r="E130" s="1">
        <v>0</v>
      </c>
      <c r="F130" s="1">
        <v>0</v>
      </c>
      <c r="G130" s="2">
        <f t="shared" si="0"/>
        <v>430632.80004</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1288378</v>
      </c>
      <c r="D131" s="1">
        <f>'PR-RAS'!E135</f>
        <v>1014724.38</v>
      </c>
      <c r="E131" s="1">
        <v>0</v>
      </c>
      <c r="F131" s="1">
        <v>0</v>
      </c>
      <c r="G131" s="2">
        <f t="shared" si="0"/>
        <v>431317.47879999998</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18712</v>
      </c>
      <c r="D132" s="1">
        <f>'PR-RAS'!E136</f>
        <v>850</v>
      </c>
      <c r="E132" s="1">
        <v>0</v>
      </c>
      <c r="F132" s="1">
        <v>0</v>
      </c>
      <c r="G132" s="2">
        <f t="shared" si="0"/>
        <v>2673.9720000000002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8804545</v>
      </c>
      <c r="D147" s="1">
        <f>'PR-RAS'!E151</f>
        <v>8134161.7699999996</v>
      </c>
      <c r="E147" s="1">
        <v>0</v>
      </c>
      <c r="F147" s="1">
        <v>0</v>
      </c>
      <c r="G147" s="2">
        <f t="shared" si="0"/>
        <v>3660638.8068399997</v>
      </c>
      <c r="H147" s="2">
        <f t="shared" si="1"/>
        <v>0.23000000044703484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7236604</v>
      </c>
      <c r="D148" s="1">
        <f>'PR-RAS'!E152</f>
        <v>6660901.1900000004</v>
      </c>
      <c r="E148" s="1">
        <v>0</v>
      </c>
      <c r="F148" s="1">
        <v>0</v>
      </c>
      <c r="G148" s="2">
        <f t="shared" si="0"/>
        <v>3022085.7378600002</v>
      </c>
      <c r="H148" s="2">
        <f t="shared" si="1"/>
        <v>0.19000000040978193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5979413</v>
      </c>
      <c r="D149" s="1">
        <f>'PR-RAS'!E153</f>
        <v>5436969.4100000001</v>
      </c>
      <c r="E149" s="1">
        <v>0</v>
      </c>
      <c r="F149" s="1">
        <v>0</v>
      </c>
      <c r="G149" s="2">
        <f t="shared" si="0"/>
        <v>2494296.0693600001</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5793291</v>
      </c>
      <c r="D150" s="1">
        <f>'PR-RAS'!E154</f>
        <v>5280397.97</v>
      </c>
      <c r="E150" s="1">
        <v>0</v>
      </c>
      <c r="F150" s="1">
        <v>0</v>
      </c>
      <c r="G150" s="2">
        <f t="shared" si="0"/>
        <v>2436758.9540599999</v>
      </c>
      <c r="H150" s="2">
        <f t="shared" si="1"/>
        <v>3.0000000260770321E-2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81085</v>
      </c>
      <c r="D152" s="1">
        <f>'PR-RAS'!E156</f>
        <v>70754.45</v>
      </c>
      <c r="E152" s="1">
        <v>0</v>
      </c>
      <c r="F152" s="1">
        <v>0</v>
      </c>
      <c r="G152" s="2">
        <f t="shared" si="0"/>
        <v>33611.678899999999</v>
      </c>
      <c r="H152" s="2">
        <f t="shared" si="1"/>
        <v>0.44999999999708962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105037</v>
      </c>
      <c r="D153" s="1">
        <f>'PR-RAS'!E157</f>
        <v>85816.99</v>
      </c>
      <c r="E153" s="1">
        <v>0</v>
      </c>
      <c r="F153" s="1">
        <v>0</v>
      </c>
      <c r="G153" s="2">
        <f t="shared" si="0"/>
        <v>42053.988959999995</v>
      </c>
      <c r="H153" s="2">
        <f t="shared" si="1"/>
        <v>9.9999999947613105E-3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265335</v>
      </c>
      <c r="D154" s="1">
        <f>'PR-RAS'!E158</f>
        <v>318440.92</v>
      </c>
      <c r="E154" s="1">
        <v>0</v>
      </c>
      <c r="F154" s="1">
        <v>0</v>
      </c>
      <c r="G154" s="2">
        <f t="shared" si="0"/>
        <v>138039.17651999998</v>
      </c>
      <c r="H154" s="2">
        <f t="shared" si="1"/>
        <v>8.0000000016298145E-2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991856</v>
      </c>
      <c r="D155" s="1">
        <f>'PR-RAS'!E159</f>
        <v>905490.86</v>
      </c>
      <c r="E155" s="1">
        <v>0</v>
      </c>
      <c r="F155" s="1">
        <v>0</v>
      </c>
      <c r="G155" s="2">
        <f t="shared" si="0"/>
        <v>431637.00887999998</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991845</v>
      </c>
      <c r="D157" s="1">
        <f>'PR-RAS'!E161</f>
        <v>902587.71</v>
      </c>
      <c r="E157" s="1">
        <v>0</v>
      </c>
      <c r="F157" s="1">
        <v>0</v>
      </c>
      <c r="G157" s="2">
        <f t="shared" si="0"/>
        <v>436335.18552</v>
      </c>
      <c r="H157" s="2">
        <f t="shared" si="1"/>
        <v>0.2900000000372529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v>
      </c>
      <c r="D158" s="1">
        <f>'PR-RAS'!E162</f>
        <v>2903.15</v>
      </c>
      <c r="E158" s="1">
        <v>0</v>
      </c>
      <c r="F158" s="1">
        <v>0</v>
      </c>
      <c r="G158" s="2">
        <f t="shared" si="0"/>
        <v>913.31610000000001</v>
      </c>
      <c r="H158" s="2">
        <f t="shared" si="1"/>
        <v>0.15000000000009095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1392100</v>
      </c>
      <c r="D159" s="1">
        <f>'PR-RAS'!E163</f>
        <v>1133901.17</v>
      </c>
      <c r="E159" s="1">
        <v>0</v>
      </c>
      <c r="F159" s="1">
        <v>0</v>
      </c>
      <c r="G159" s="2">
        <f t="shared" si="0"/>
        <v>578264.56972000003</v>
      </c>
      <c r="H159" s="2">
        <f t="shared" si="1"/>
        <v>0.16999999992549419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202241</v>
      </c>
      <c r="D160" s="1">
        <f>'PR-RAS'!E164</f>
        <v>224457.99</v>
      </c>
      <c r="E160" s="1">
        <v>0</v>
      </c>
      <c r="F160" s="1">
        <v>0</v>
      </c>
      <c r="G160" s="2">
        <f t="shared" si="0"/>
        <v>103533.95982</v>
      </c>
      <c r="H160" s="2">
        <f t="shared" si="1"/>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21435</v>
      </c>
      <c r="D161" s="1">
        <f>'PR-RAS'!E165</f>
        <v>26186.880000000001</v>
      </c>
      <c r="E161" s="1">
        <v>0</v>
      </c>
      <c r="F161" s="1">
        <v>0</v>
      </c>
      <c r="G161" s="2">
        <f t="shared" si="0"/>
        <v>11809.401600000001</v>
      </c>
      <c r="H161" s="2">
        <f t="shared" si="1"/>
        <v>0.11999999999898137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178536</v>
      </c>
      <c r="D162" s="1">
        <f>'PR-RAS'!E166</f>
        <v>193240.11</v>
      </c>
      <c r="E162" s="1">
        <v>0</v>
      </c>
      <c r="F162" s="1">
        <v>0</v>
      </c>
      <c r="G162" s="2">
        <f t="shared" si="0"/>
        <v>90967.611420000001</v>
      </c>
      <c r="H162" s="2">
        <f t="shared" si="1"/>
        <v>0.10999999998603016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2000</v>
      </c>
      <c r="D163" s="1">
        <f>'PR-RAS'!E167</f>
        <v>1090</v>
      </c>
      <c r="E163" s="1">
        <v>0</v>
      </c>
      <c r="F163" s="1">
        <v>0</v>
      </c>
      <c r="G163" s="2">
        <f t="shared" si="0"/>
        <v>677.16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270</v>
      </c>
      <c r="D164" s="1">
        <f>'PR-RAS'!E168</f>
        <v>3941</v>
      </c>
      <c r="E164" s="1">
        <v>0</v>
      </c>
      <c r="F164" s="1">
        <v>0</v>
      </c>
      <c r="G164" s="2">
        <f t="shared" si="0"/>
        <v>1328.7760000000001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732748</v>
      </c>
      <c r="D165" s="1">
        <f>'PR-RAS'!E169</f>
        <v>525572.47999999986</v>
      </c>
      <c r="E165" s="1">
        <v>0</v>
      </c>
      <c r="F165" s="1">
        <v>0</v>
      </c>
      <c r="G165" s="2">
        <f t="shared" si="0"/>
        <v>292558.44543999998</v>
      </c>
      <c r="H165" s="2">
        <f t="shared" si="1"/>
        <v>0.47999999986495823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74844</v>
      </c>
      <c r="D166" s="1">
        <f>'PR-RAS'!E170</f>
        <v>86567.79</v>
      </c>
      <c r="E166" s="1">
        <v>0</v>
      </c>
      <c r="F166" s="1">
        <v>0</v>
      </c>
      <c r="G166" s="2">
        <f t="shared" si="0"/>
        <v>40916.630700000002</v>
      </c>
      <c r="H166" s="2">
        <f t="shared" si="1"/>
        <v>0.21000000000640284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295561</v>
      </c>
      <c r="D167" s="1">
        <f>'PR-RAS'!E171</f>
        <v>284219.46999999997</v>
      </c>
      <c r="E167" s="1">
        <v>0</v>
      </c>
      <c r="F167" s="1">
        <v>0</v>
      </c>
      <c r="G167" s="2">
        <f t="shared" si="0"/>
        <v>143423.99004</v>
      </c>
      <c r="H167" s="2">
        <f t="shared" si="1"/>
        <v>0.46999999997206032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307483</v>
      </c>
      <c r="D168" s="1">
        <f>'PR-RAS'!E172</f>
        <v>132281.26999999999</v>
      </c>
      <c r="E168" s="1">
        <v>0</v>
      </c>
      <c r="F168" s="1">
        <v>0</v>
      </c>
      <c r="G168" s="2">
        <f t="shared" si="0"/>
        <v>95531.605180000013</v>
      </c>
      <c r="H168" s="2">
        <f t="shared" si="1"/>
        <v>0.26999999998952262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42375</v>
      </c>
      <c r="D169" s="1">
        <f>'PR-RAS'!E173</f>
        <v>10061.219999999999</v>
      </c>
      <c r="E169" s="1">
        <v>0</v>
      </c>
      <c r="F169" s="1">
        <v>0</v>
      </c>
      <c r="G169" s="2">
        <f t="shared" si="0"/>
        <v>10499.569920000002</v>
      </c>
      <c r="H169" s="2">
        <f t="shared" si="1"/>
        <v>0.21999999999934516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8483</v>
      </c>
      <c r="D170" s="1">
        <f>'PR-RAS'!E174</f>
        <v>11328.83</v>
      </c>
      <c r="E170" s="1">
        <v>0</v>
      </c>
      <c r="F170" s="1">
        <v>0</v>
      </c>
      <c r="G170" s="2">
        <f t="shared" si="0"/>
        <v>5262.7715400000006</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4002</v>
      </c>
      <c r="D172" s="1">
        <f>'PR-RAS'!E176</f>
        <v>1113.9000000000001</v>
      </c>
      <c r="E172" s="1">
        <v>0</v>
      </c>
      <c r="F172" s="1">
        <v>0</v>
      </c>
      <c r="G172" s="2">
        <f t="shared" si="0"/>
        <v>1065.2958000000001</v>
      </c>
      <c r="H172" s="2">
        <f t="shared" si="1"/>
        <v>9.9999999999909051E-2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403755</v>
      </c>
      <c r="D173" s="1">
        <f>'PR-RAS'!E177</f>
        <v>228829.33000000002</v>
      </c>
      <c r="E173" s="1">
        <v>0</v>
      </c>
      <c r="F173" s="1">
        <v>0</v>
      </c>
      <c r="G173" s="2">
        <f t="shared" si="0"/>
        <v>148163.14952000001</v>
      </c>
      <c r="H173" s="2">
        <f t="shared" si="1"/>
        <v>0.33000000001629815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12217</v>
      </c>
      <c r="D174" s="1">
        <f>'PR-RAS'!E178</f>
        <v>10753.44</v>
      </c>
      <c r="E174" s="1">
        <v>0</v>
      </c>
      <c r="F174" s="1">
        <v>0</v>
      </c>
      <c r="G174" s="2">
        <f t="shared" si="0"/>
        <v>5834.2312400000001</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261966</v>
      </c>
      <c r="D175" s="1">
        <f>'PR-RAS'!E179</f>
        <v>136628.20000000001</v>
      </c>
      <c r="E175" s="1">
        <v>0</v>
      </c>
      <c r="F175" s="1">
        <v>0</v>
      </c>
      <c r="G175" s="2">
        <f t="shared" si="0"/>
        <v>93128.6976</v>
      </c>
      <c r="H175" s="2">
        <f t="shared" si="1"/>
        <v>0.20000000001164153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64738</v>
      </c>
      <c r="D177" s="1">
        <f>'PR-RAS'!E181</f>
        <v>57451.5</v>
      </c>
      <c r="E177" s="1">
        <v>0</v>
      </c>
      <c r="F177" s="1">
        <v>0</v>
      </c>
      <c r="G177" s="2">
        <f t="shared" si="0"/>
        <v>31616.815999999999</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20167</v>
      </c>
      <c r="D179" s="1">
        <f>'PR-RAS'!E183</f>
        <v>15935</v>
      </c>
      <c r="E179" s="1">
        <v>0</v>
      </c>
      <c r="F179" s="1">
        <v>0</v>
      </c>
      <c r="G179" s="2">
        <f t="shared" si="0"/>
        <v>9262.5859999999993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37254</v>
      </c>
      <c r="D180" s="1">
        <f>'PR-RAS'!E184</f>
        <v>7920</v>
      </c>
      <c r="E180" s="1">
        <v>0</v>
      </c>
      <c r="F180" s="1">
        <v>0</v>
      </c>
      <c r="G180" s="2">
        <f t="shared" si="0"/>
        <v>9503.8259999999991</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4636</v>
      </c>
      <c r="D181" s="1">
        <f>'PR-RAS'!E185</f>
        <v>105</v>
      </c>
      <c r="E181" s="1">
        <v>0</v>
      </c>
      <c r="F181" s="1">
        <v>0</v>
      </c>
      <c r="G181" s="2">
        <f t="shared" si="0"/>
        <v>872.28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2777</v>
      </c>
      <c r="D182" s="1">
        <f>'PR-RAS'!E186</f>
        <v>36.19</v>
      </c>
      <c r="E182" s="1">
        <v>0</v>
      </c>
      <c r="F182" s="1">
        <v>0</v>
      </c>
      <c r="G182" s="2">
        <f t="shared" si="0"/>
        <v>515.73778000000004</v>
      </c>
      <c r="H182" s="2">
        <f t="shared" si="1"/>
        <v>0.18999999999999773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53356</v>
      </c>
      <c r="D184" s="1">
        <f>'PR-RAS'!E188</f>
        <v>155041.37</v>
      </c>
      <c r="E184" s="1">
        <v>0</v>
      </c>
      <c r="F184" s="1">
        <v>0</v>
      </c>
      <c r="G184" s="2">
        <f t="shared" si="0"/>
        <v>66509.289420000001</v>
      </c>
      <c r="H184" s="2">
        <f t="shared" si="1"/>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1799</v>
      </c>
      <c r="D186" s="1">
        <f>'PR-RAS'!E190</f>
        <v>1829.75</v>
      </c>
      <c r="E186" s="1">
        <v>0</v>
      </c>
      <c r="F186" s="1">
        <v>0</v>
      </c>
      <c r="G186" s="2">
        <f t="shared" si="0"/>
        <v>1009.8225</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2991</v>
      </c>
      <c r="D187" s="1">
        <f>'PR-RAS'!E191</f>
        <v>937</v>
      </c>
      <c r="E187" s="1">
        <v>0</v>
      </c>
      <c r="F187" s="1">
        <v>0</v>
      </c>
      <c r="G187" s="2">
        <f t="shared" si="0"/>
        <v>904.89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550</v>
      </c>
      <c r="D188" s="1">
        <f>'PR-RAS'!E192</f>
        <v>1200</v>
      </c>
      <c r="E188" s="1">
        <v>0</v>
      </c>
      <c r="F188" s="1">
        <v>0</v>
      </c>
      <c r="G188" s="2">
        <f t="shared" si="0"/>
        <v>551.65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5809</v>
      </c>
      <c r="D189" s="1">
        <f>'PR-RAS'!E193</f>
        <v>38025</v>
      </c>
      <c r="E189" s="1">
        <v>0</v>
      </c>
      <c r="F189" s="1">
        <v>0</v>
      </c>
      <c r="G189" s="2">
        <f t="shared" si="0"/>
        <v>15389.492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938</v>
      </c>
      <c r="D190" s="1">
        <f>'PR-RAS'!E194</f>
        <v>86562</v>
      </c>
      <c r="E190" s="1">
        <v>0</v>
      </c>
      <c r="F190" s="1">
        <v>0</v>
      </c>
      <c r="G190" s="2">
        <f t="shared" si="0"/>
        <v>32897.718000000001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41269</v>
      </c>
      <c r="D191" s="1">
        <f>'PR-RAS'!E195</f>
        <v>26487.62</v>
      </c>
      <c r="E191" s="1">
        <v>0</v>
      </c>
      <c r="F191" s="1">
        <v>0</v>
      </c>
      <c r="G191" s="2">
        <f t="shared" si="0"/>
        <v>17906.405599999998</v>
      </c>
      <c r="H191" s="2">
        <f t="shared" si="1"/>
        <v>0.38000000000101863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226</v>
      </c>
      <c r="D192" s="1">
        <f>'PR-RAS'!E196</f>
        <v>70295.350000000006</v>
      </c>
      <c r="E192" s="1">
        <v>0</v>
      </c>
      <c r="F192" s="1">
        <v>0</v>
      </c>
      <c r="G192" s="2">
        <f t="shared" si="0"/>
        <v>26895.989700000002</v>
      </c>
      <c r="H192" s="2">
        <f t="shared" si="1"/>
        <v>0.35000000000582077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226</v>
      </c>
      <c r="D206" s="1">
        <f>'PR-RAS'!E210</f>
        <v>70295.350000000006</v>
      </c>
      <c r="E206" s="1">
        <v>0</v>
      </c>
      <c r="F206" s="1">
        <v>0</v>
      </c>
      <c r="G206" s="2">
        <f t="shared" si="0"/>
        <v>28867.423500000001</v>
      </c>
      <c r="H206" s="2">
        <f t="shared" si="1"/>
        <v>0.35000000000582077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226</v>
      </c>
      <c r="D209" s="1">
        <f>'PR-RAS'!E213</f>
        <v>70295.350000000006</v>
      </c>
      <c r="E209" s="1">
        <v>0</v>
      </c>
      <c r="F209" s="1">
        <v>0</v>
      </c>
      <c r="G209" s="2">
        <f t="shared" si="0"/>
        <v>29289.873600000003</v>
      </c>
      <c r="H209" s="2">
        <f t="shared" si="1"/>
        <v>0.35000000000582077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175615</v>
      </c>
      <c r="D248" s="1">
        <f>'PR-RAS'!E252</f>
        <v>269064.06</v>
      </c>
      <c r="E248" s="1">
        <v>0</v>
      </c>
      <c r="F248" s="1">
        <v>0</v>
      </c>
      <c r="G248" s="2">
        <f t="shared" si="0"/>
        <v>176294.55064</v>
      </c>
      <c r="H248" s="2">
        <f t="shared" si="1"/>
        <v>5.9999999997671694E-2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175615</v>
      </c>
      <c r="D255" s="1">
        <f>'PR-RAS'!E259</f>
        <v>269064.06</v>
      </c>
      <c r="E255" s="1">
        <v>0</v>
      </c>
      <c r="F255" s="1">
        <v>0</v>
      </c>
      <c r="G255" s="2">
        <f t="shared" si="0"/>
        <v>181290.75248</v>
      </c>
      <c r="H255" s="2">
        <f t="shared" si="1"/>
        <v>5.9999999997671694E-2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175615</v>
      </c>
      <c r="D257" s="1">
        <f>'PR-RAS'!E261</f>
        <v>269064.06</v>
      </c>
      <c r="E257" s="1">
        <v>0</v>
      </c>
      <c r="F257" s="1">
        <v>0</v>
      </c>
      <c r="G257" s="2">
        <f t="shared" si="0"/>
        <v>182718.23871999999</v>
      </c>
      <c r="H257" s="2">
        <f t="shared" si="1"/>
        <v>5.9999999997671694E-2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8804545</v>
      </c>
      <c r="D285" s="1">
        <f>'PR-RAS'!E289</f>
        <v>8134161.7699999996</v>
      </c>
      <c r="E285" s="1">
        <v>0</v>
      </c>
      <c r="F285" s="1">
        <v>0</v>
      </c>
      <c r="G285" s="2">
        <f t="shared" si="8"/>
        <v>7120694.6653599991</v>
      </c>
      <c r="H285" s="2">
        <f t="shared" si="9"/>
        <v>0.23000000044703484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156697</v>
      </c>
      <c r="D286" s="1">
        <f>'PR-RAS'!E290</f>
        <v>142108.19000000041</v>
      </c>
      <c r="E286" s="1">
        <v>0</v>
      </c>
      <c r="F286" s="1">
        <v>0</v>
      </c>
      <c r="G286" s="2">
        <f t="shared" si="8"/>
        <v>125660.31330000023</v>
      </c>
      <c r="H286" s="2">
        <f t="shared" si="9"/>
        <v>0.19000000040978193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163897</v>
      </c>
      <c r="D288" s="1">
        <f>'PR-RAS'!E292</f>
        <v>174490.94</v>
      </c>
      <c r="E288" s="1">
        <v>0</v>
      </c>
      <c r="F288" s="1">
        <v>0</v>
      </c>
      <c r="G288" s="2">
        <f t="shared" si="8"/>
        <v>147196.23856</v>
      </c>
      <c r="H288" s="2">
        <f t="shared" si="9"/>
        <v>5.9999999997671694E-2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275591</v>
      </c>
      <c r="D345" s="1">
        <f>'PR-RAS'!E350</f>
        <v>23184.47</v>
      </c>
      <c r="E345" s="1">
        <v>0</v>
      </c>
      <c r="F345" s="1">
        <v>0</v>
      </c>
      <c r="G345" s="2">
        <f t="shared" si="8"/>
        <v>110754.21935999999</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275591</v>
      </c>
      <c r="D358" s="1">
        <f>'PR-RAS'!E363</f>
        <v>23184.47</v>
      </c>
      <c r="E358" s="1">
        <v>0</v>
      </c>
      <c r="F358" s="1">
        <v>0</v>
      </c>
      <c r="G358" s="2">
        <f t="shared" si="8"/>
        <v>114939.69858</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157795</v>
      </c>
      <c r="D364" s="1">
        <f>'PR-RAS'!E369</f>
        <v>0</v>
      </c>
      <c r="E364" s="1">
        <v>0</v>
      </c>
      <c r="F364" s="1">
        <v>0</v>
      </c>
      <c r="G364" s="2">
        <f t="shared" si="8"/>
        <v>57279.584999999999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155801</v>
      </c>
      <c r="D366" s="1">
        <f>'PR-RAS'!E371</f>
        <v>0</v>
      </c>
      <c r="E366" s="1">
        <v>0</v>
      </c>
      <c r="F366" s="1">
        <v>0</v>
      </c>
      <c r="G366" s="2">
        <f t="shared" si="8"/>
        <v>56867.364999999998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1994</v>
      </c>
      <c r="D371" s="1">
        <f>'PR-RAS'!E376</f>
        <v>0</v>
      </c>
      <c r="E371" s="1">
        <v>0</v>
      </c>
      <c r="F371" s="1">
        <v>0</v>
      </c>
      <c r="G371" s="2">
        <f t="shared" si="8"/>
        <v>737.78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117796</v>
      </c>
      <c r="D378" s="1">
        <f>'PR-RAS'!E383</f>
        <v>23184.47</v>
      </c>
      <c r="E378" s="1">
        <v>0</v>
      </c>
      <c r="F378" s="1">
        <v>0</v>
      </c>
      <c r="G378" s="2">
        <f t="shared" si="8"/>
        <v>61890.182379999998</v>
      </c>
      <c r="H378" s="2">
        <f t="shared" si="9"/>
        <v>0.47000000000116415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117796</v>
      </c>
      <c r="D379" s="1">
        <f>'PR-RAS'!E384</f>
        <v>23184.47</v>
      </c>
      <c r="E379" s="1">
        <v>0</v>
      </c>
      <c r="F379" s="1">
        <v>0</v>
      </c>
      <c r="G379" s="2">
        <f t="shared" si="8"/>
        <v>62054.347320000001</v>
      </c>
      <c r="H379" s="2">
        <f t="shared" si="9"/>
        <v>0.47000000000116415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275591</v>
      </c>
      <c r="D403" s="1">
        <f>'PR-RAS'!E408</f>
        <v>23184.47</v>
      </c>
      <c r="E403" s="1">
        <v>0</v>
      </c>
      <c r="F403" s="1">
        <v>0</v>
      </c>
      <c r="G403" s="2">
        <f t="shared" si="8"/>
        <v>129427.89588000001</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77431</v>
      </c>
      <c r="D405" s="1">
        <f>'PR-RAS'!E410</f>
        <v>206919.28</v>
      </c>
      <c r="E405" s="1">
        <v>0</v>
      </c>
      <c r="F405" s="1">
        <v>0</v>
      </c>
      <c r="G405" s="2">
        <f t="shared" si="8"/>
        <v>198472.90224000002</v>
      </c>
      <c r="H405" s="2">
        <f t="shared" si="9"/>
        <v>0.27999999999883585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8961242</v>
      </c>
      <c r="D407" s="1">
        <f>'PR-RAS'!E412</f>
        <v>8276269.96</v>
      </c>
      <c r="E407" s="1">
        <v>0</v>
      </c>
      <c r="F407" s="1">
        <v>0</v>
      </c>
      <c r="G407" s="2">
        <f t="shared" si="8"/>
        <v>10358595.459520001</v>
      </c>
      <c r="H407" s="2">
        <f t="shared" si="9"/>
        <v>4.0000000037252903E-2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9080136</v>
      </c>
      <c r="D408" s="1">
        <f>'PR-RAS'!E413</f>
        <v>8157346.2399999993</v>
      </c>
      <c r="E408" s="1">
        <v>0</v>
      </c>
      <c r="F408" s="1">
        <v>0</v>
      </c>
      <c r="G408" s="2">
        <f t="shared" si="8"/>
        <v>10335695.191359999</v>
      </c>
      <c r="H408" s="2">
        <f t="shared" si="9"/>
        <v>0.23999999929219484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118923.72000000067</v>
      </c>
      <c r="E409" s="1">
        <v>0</v>
      </c>
      <c r="F409" s="1">
        <v>0</v>
      </c>
      <c r="G409" s="2">
        <f t="shared" si="8"/>
        <v>97041.755520000544</v>
      </c>
      <c r="H409" s="2">
        <f t="shared" si="9"/>
        <v>0.27999999932944775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118894</v>
      </c>
      <c r="D410" s="1">
        <f>'PR-RAS'!E415</f>
        <v>0</v>
      </c>
      <c r="E410" s="1">
        <v>0</v>
      </c>
      <c r="F410" s="1">
        <v>0</v>
      </c>
      <c r="G410" s="2">
        <f t="shared" si="8"/>
        <v>48627.645999999993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86466</v>
      </c>
      <c r="D411" s="1">
        <f>'PR-RAS'!E416</f>
        <v>0</v>
      </c>
      <c r="E411" s="1">
        <v>0</v>
      </c>
      <c r="F411" s="1">
        <v>0</v>
      </c>
      <c r="G411" s="2">
        <f t="shared" si="8"/>
        <v>35451.06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32428.339999999997</v>
      </c>
      <c r="E412" s="1">
        <v>0</v>
      </c>
      <c r="F412" s="1">
        <v>0</v>
      </c>
      <c r="G412" s="2">
        <f t="shared" si="8"/>
        <v>26656.095479999996</v>
      </c>
      <c r="H412" s="2">
        <f t="shared" si="9"/>
        <v>0.33999999999650754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8961242</v>
      </c>
      <c r="D633" s="1">
        <f>'PR-RAS'!E639</f>
        <v>8276269.96</v>
      </c>
      <c r="E633" s="1">
        <v>0</v>
      </c>
      <c r="F633" s="1">
        <v>0</v>
      </c>
      <c r="G633" s="2">
        <f t="shared" si="10"/>
        <v>16124710.173440002</v>
      </c>
      <c r="H633" s="2">
        <f t="shared" si="11"/>
        <v>4.0000000037252903E-2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9080136</v>
      </c>
      <c r="D634" s="1">
        <f>'PR-RAS'!E640</f>
        <v>8157346.2399999993</v>
      </c>
      <c r="E634" s="1">
        <v>0</v>
      </c>
      <c r="F634" s="1">
        <v>0</v>
      </c>
      <c r="G634" s="2">
        <f t="shared" si="10"/>
        <v>16074926.427839998</v>
      </c>
      <c r="H634" s="2">
        <f t="shared" si="11"/>
        <v>0.23999999929219484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118923.72000000067</v>
      </c>
      <c r="E635" s="1">
        <v>0</v>
      </c>
      <c r="F635" s="1">
        <v>0</v>
      </c>
      <c r="G635" s="2">
        <f t="shared" si="10"/>
        <v>150795.27696000086</v>
      </c>
      <c r="H635" s="2">
        <f t="shared" si="11"/>
        <v>0.27999999932944775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118894</v>
      </c>
      <c r="D636" s="1">
        <f>'PR-RAS'!E642</f>
        <v>0</v>
      </c>
      <c r="E636" s="1">
        <v>0</v>
      </c>
      <c r="F636" s="1">
        <v>0</v>
      </c>
      <c r="G636" s="2">
        <f t="shared" si="10"/>
        <v>75497.69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86466</v>
      </c>
      <c r="D637" s="1">
        <f>'PR-RAS'!E643</f>
        <v>0</v>
      </c>
      <c r="E637" s="1">
        <v>0</v>
      </c>
      <c r="F637" s="1">
        <v>0</v>
      </c>
      <c r="G637" s="2">
        <f t="shared" si="10"/>
        <v>54992.376000000004</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32428.339999999997</v>
      </c>
      <c r="E638" s="1">
        <v>0</v>
      </c>
      <c r="F638" s="1">
        <v>0</v>
      </c>
      <c r="G638" s="2">
        <f t="shared" si="10"/>
        <v>41313.705159999998</v>
      </c>
      <c r="H638" s="2">
        <f t="shared" si="11"/>
        <v>0.33999999999650754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86495.380000000674</v>
      </c>
      <c r="E639" s="1">
        <v>0</v>
      </c>
      <c r="F639" s="1">
        <v>0</v>
      </c>
      <c r="G639" s="2">
        <f t="shared" si="10"/>
        <v>110368.10488000086</v>
      </c>
      <c r="H639" s="2">
        <f t="shared" si="11"/>
        <v>0.38000000067404471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32428</v>
      </c>
      <c r="D640" s="1">
        <f>'PR-RAS'!E646</f>
        <v>0</v>
      </c>
      <c r="E640" s="1">
        <v>0</v>
      </c>
      <c r="F640" s="1">
        <v>0</v>
      </c>
      <c r="G640" s="2">
        <f t="shared" si="10"/>
        <v>20721.492000000002</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498883</v>
      </c>
      <c r="D641" s="1">
        <f>'PR-RAS'!E647</f>
        <v>532582.43999999994</v>
      </c>
      <c r="E641" s="1">
        <v>0</v>
      </c>
      <c r="F641" s="1">
        <v>0</v>
      </c>
      <c r="G641" s="2">
        <f t="shared" si="10"/>
        <v>1000990.6431999999</v>
      </c>
      <c r="H641" s="2">
        <f t="shared" si="11"/>
        <v>0.43999999994412065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56</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49</v>
      </c>
      <c r="E649" s="1">
        <v>0</v>
      </c>
      <c r="F649" s="1">
        <v>0</v>
      </c>
      <c r="G649" s="2">
        <f t="shared" si="10"/>
        <v>95.256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7078178</v>
      </c>
      <c r="D668" s="1">
        <f>'PR-RAS'!E675</f>
        <v>6761528.0899999999</v>
      </c>
      <c r="E668" s="1">
        <v>0</v>
      </c>
      <c r="F668" s="1">
        <v>0</v>
      </c>
      <c r="G668" s="2">
        <f t="shared" si="10"/>
        <v>13741023.19806</v>
      </c>
      <c r="H668" s="2">
        <f t="shared" si="11"/>
        <v>8.9999999850988388E-2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51846</v>
      </c>
      <c r="D669" s="1">
        <f>'PR-RAS'!E676</f>
        <v>232575.21</v>
      </c>
      <c r="E669" s="1">
        <v>0</v>
      </c>
      <c r="F669" s="1">
        <v>0</v>
      </c>
      <c r="G669" s="2">
        <f t="shared" si="10"/>
        <v>345353.60856000002</v>
      </c>
      <c r="H669" s="2">
        <f t="shared" si="11"/>
        <v>0.20999999999185093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116741</v>
      </c>
      <c r="D670" s="1">
        <f>'PR-RAS'!E677</f>
        <v>110629.54</v>
      </c>
      <c r="E670" s="1">
        <v>0</v>
      </c>
      <c r="F670" s="1">
        <v>0</v>
      </c>
      <c r="G670" s="2">
        <f t="shared" si="10"/>
        <v>226122.05351999999</v>
      </c>
      <c r="H670" s="2">
        <f t="shared" si="11"/>
        <v>0.46000000000640284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55341</v>
      </c>
      <c r="D703" s="1">
        <f>'PR-RAS'!E710</f>
        <v>65477</v>
      </c>
      <c r="E703" s="1">
        <v>0</v>
      </c>
      <c r="F703" s="1">
        <v>0</v>
      </c>
      <c r="G703" s="2">
        <f t="shared" si="10"/>
        <v>130779.09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27834</v>
      </c>
      <c r="D710" s="1">
        <f>'PR-RAS'!E717</f>
        <v>23024.42</v>
      </c>
      <c r="E710" s="1">
        <v>0</v>
      </c>
      <c r="F710" s="1">
        <v>0</v>
      </c>
      <c r="G710" s="2">
        <f t="shared" si="10"/>
        <v>52382.933559999998</v>
      </c>
      <c r="H710" s="2">
        <f t="shared" si="11"/>
        <v>0.41999999999825377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178536</v>
      </c>
      <c r="D711" s="1">
        <f>'PR-RAS'!E718</f>
        <v>193240.11</v>
      </c>
      <c r="E711" s="1">
        <v>0</v>
      </c>
      <c r="F711" s="1">
        <v>0</v>
      </c>
      <c r="G711" s="2">
        <f t="shared" si="10"/>
        <v>401161.51619999995</v>
      </c>
      <c r="H711" s="2">
        <f t="shared" si="11"/>
        <v>0.10999999998603016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11210</v>
      </c>
      <c r="D713" s="1">
        <f>'PR-RAS'!E720</f>
        <v>14335</v>
      </c>
      <c r="E713" s="1">
        <v>0</v>
      </c>
      <c r="F713" s="1">
        <v>0</v>
      </c>
      <c r="G713" s="2">
        <f t="shared" si="10"/>
        <v>28394.559999999998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175615</v>
      </c>
      <c r="D821" s="1">
        <f>'PR-RAS'!E828</f>
        <v>269064.06</v>
      </c>
      <c r="E821" s="1">
        <v>0</v>
      </c>
      <c r="F821" s="1">
        <v>0</v>
      </c>
      <c r="G821" s="2">
        <f t="shared" si="18"/>
        <v>585269.35839999991</v>
      </c>
      <c r="H821" s="2">
        <f t="shared" si="19"/>
        <v>5.9999999997671694E-2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7816143</v>
      </c>
      <c r="D984" s="6">
        <f>BILANCA!E6</f>
        <v>8364325.75</v>
      </c>
      <c r="E984" s="6">
        <v>0</v>
      </c>
      <c r="F984" s="6">
        <v>0</v>
      </c>
      <c r="G984" s="7">
        <f t="shared" ref="G984:G1241" si="22">B984/1000*C984+B984/500*D984</f>
        <v>24544.7945</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7089145</v>
      </c>
      <c r="D985" s="1">
        <f>BILANCA!E7</f>
        <v>7492854.9000000004</v>
      </c>
      <c r="E985" s="1">
        <v>0</v>
      </c>
      <c r="F985" s="1">
        <v>0</v>
      </c>
      <c r="G985" s="2">
        <f t="shared" si="22"/>
        <v>44149.709600000002</v>
      </c>
      <c r="H985" s="2">
        <f t="shared" si="19"/>
        <v>9.999999962747097E-2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2055381</v>
      </c>
      <c r="D986" s="1">
        <f>BILANCA!E8</f>
        <v>2055381.15</v>
      </c>
      <c r="E986" s="1">
        <v>0</v>
      </c>
      <c r="F986" s="1">
        <v>0</v>
      </c>
      <c r="G986" s="2">
        <f t="shared" si="22"/>
        <v>18498.429899999999</v>
      </c>
      <c r="H986" s="2">
        <f t="shared" si="19"/>
        <v>0.14999999990686774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2031631</v>
      </c>
      <c r="D987" s="1">
        <f>BILANCA!E9</f>
        <v>2031631.15</v>
      </c>
      <c r="E987" s="1">
        <v>0</v>
      </c>
      <c r="F987" s="1">
        <v>0</v>
      </c>
      <c r="G987" s="2">
        <f t="shared" si="22"/>
        <v>24379.573199999999</v>
      </c>
      <c r="H987" s="2">
        <f t="shared" si="19"/>
        <v>0.14999999990686774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23750</v>
      </c>
      <c r="D988" s="1">
        <f>BILANCA!E10</f>
        <v>23750</v>
      </c>
      <c r="E988" s="1">
        <v>0</v>
      </c>
      <c r="F988" s="1">
        <v>0</v>
      </c>
      <c r="G988" s="2">
        <f t="shared" si="22"/>
        <v>356.25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4863764</v>
      </c>
      <c r="D990" s="1">
        <f>BILANCA!E12</f>
        <v>5267473.75</v>
      </c>
      <c r="E990" s="1">
        <v>0</v>
      </c>
      <c r="F990" s="1">
        <v>0</v>
      </c>
      <c r="G990" s="2">
        <f t="shared" si="22"/>
        <v>107790.98050000001</v>
      </c>
      <c r="H990" s="2">
        <f t="shared" si="19"/>
        <v>0.25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4117592</v>
      </c>
      <c r="D991" s="1">
        <f>BILANCA!E13</f>
        <v>4637015.6500000004</v>
      </c>
      <c r="E991" s="1">
        <v>0</v>
      </c>
      <c r="F991" s="1">
        <v>0</v>
      </c>
      <c r="G991" s="2">
        <f t="shared" si="22"/>
        <v>107132.98639999999</v>
      </c>
      <c r="H991" s="2">
        <f t="shared" si="19"/>
        <v>0.34999999962747097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8503123</v>
      </c>
      <c r="D993" s="1">
        <f>BILANCA!E15</f>
        <v>9132771.3100000005</v>
      </c>
      <c r="E993" s="1">
        <v>0</v>
      </c>
      <c r="F993" s="1">
        <v>0</v>
      </c>
      <c r="G993" s="2">
        <f t="shared" si="22"/>
        <v>267686.65620000003</v>
      </c>
      <c r="H993" s="2">
        <f t="shared" si="19"/>
        <v>0.31000000052154064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4385531</v>
      </c>
      <c r="D996" s="1">
        <f>BILANCA!E18</f>
        <v>4495755.66</v>
      </c>
      <c r="E996" s="1">
        <v>0</v>
      </c>
      <c r="F996" s="1">
        <v>0</v>
      </c>
      <c r="G996" s="2">
        <f t="shared" si="22"/>
        <v>173901.55015999998</v>
      </c>
      <c r="H996" s="2">
        <f t="shared" si="19"/>
        <v>0.33999999985098839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377272</v>
      </c>
      <c r="D997" s="1">
        <f>BILANCA!E19</f>
        <v>238374.46999999974</v>
      </c>
      <c r="E997" s="1">
        <v>0</v>
      </c>
      <c r="F997" s="1">
        <v>0</v>
      </c>
      <c r="G997" s="2">
        <f t="shared" si="22"/>
        <v>11956.293159999994</v>
      </c>
      <c r="H997" s="2">
        <f t="shared" si="19"/>
        <v>0.46999999973922968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1123805</v>
      </c>
      <c r="D998" s="1">
        <f>BILANCA!E20</f>
        <v>1123805.28</v>
      </c>
      <c r="E998" s="1">
        <v>0</v>
      </c>
      <c r="F998" s="1">
        <v>0</v>
      </c>
      <c r="G998" s="2">
        <f t="shared" si="22"/>
        <v>50571.233399999997</v>
      </c>
      <c r="H998" s="2">
        <f t="shared" si="19"/>
        <v>0.28000000002793968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274806</v>
      </c>
      <c r="D999" s="1">
        <f>BILANCA!E21</f>
        <v>274806.12</v>
      </c>
      <c r="E999" s="1">
        <v>0</v>
      </c>
      <c r="F999" s="1">
        <v>0</v>
      </c>
      <c r="G999" s="2">
        <f t="shared" si="22"/>
        <v>13190.69184</v>
      </c>
      <c r="H999" s="2">
        <f t="shared" si="19"/>
        <v>0.11999999999534339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54187</v>
      </c>
      <c r="D1000" s="1">
        <f>BILANCA!E22</f>
        <v>54187.16</v>
      </c>
      <c r="E1000" s="1">
        <v>0</v>
      </c>
      <c r="F1000" s="1">
        <v>0</v>
      </c>
      <c r="G1000" s="2">
        <f t="shared" si="22"/>
        <v>2763.5424400000002</v>
      </c>
      <c r="H1000" s="2">
        <f t="shared" si="19"/>
        <v>0.16000000000349246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21942</v>
      </c>
      <c r="D1002" s="1">
        <f>BILANCA!E24</f>
        <v>21941.919999999998</v>
      </c>
      <c r="E1002" s="1">
        <v>0</v>
      </c>
      <c r="F1002" s="1">
        <v>0</v>
      </c>
      <c r="G1002" s="2">
        <f t="shared" si="22"/>
        <v>1250.6909599999999</v>
      </c>
      <c r="H1002" s="2">
        <f t="shared" si="19"/>
        <v>8.000000000174623E-2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103573</v>
      </c>
      <c r="D1003" s="1">
        <f>BILANCA!E25</f>
        <v>103573.45</v>
      </c>
      <c r="E1003" s="1">
        <v>0</v>
      </c>
      <c r="F1003" s="1">
        <v>0</v>
      </c>
      <c r="G1003" s="2">
        <f t="shared" si="22"/>
        <v>6214.3980000000001</v>
      </c>
      <c r="H1003" s="2">
        <f t="shared" si="19"/>
        <v>0.44999999999708962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248385</v>
      </c>
      <c r="D1004" s="1">
        <f>BILANCA!E26</f>
        <v>248385.31</v>
      </c>
      <c r="E1004" s="1">
        <v>0</v>
      </c>
      <c r="F1004" s="1">
        <v>0</v>
      </c>
      <c r="G1004" s="2">
        <f t="shared" si="22"/>
        <v>15648.26802</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1449426</v>
      </c>
      <c r="D1006" s="1">
        <f>BILANCA!E28</f>
        <v>1588324.77</v>
      </c>
      <c r="E1006" s="1">
        <v>0</v>
      </c>
      <c r="F1006" s="1">
        <v>0</v>
      </c>
      <c r="G1006" s="2">
        <f t="shared" si="22"/>
        <v>106399.73741999999</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42</v>
      </c>
      <c r="D1007" s="1">
        <f>BILANCA!E29</f>
        <v>41.169999999998254</v>
      </c>
      <c r="E1007" s="1">
        <v>0</v>
      </c>
      <c r="F1007" s="1">
        <v>0</v>
      </c>
      <c r="G1007" s="2">
        <f t="shared" si="22"/>
        <v>2.9841599999999162</v>
      </c>
      <c r="H1007" s="2">
        <f t="shared" si="19"/>
        <v>0.16999999999825377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73417</v>
      </c>
      <c r="D1008" s="1">
        <f>BILANCA!E30</f>
        <v>73416.58</v>
      </c>
      <c r="E1008" s="1">
        <v>0</v>
      </c>
      <c r="F1008" s="1">
        <v>0</v>
      </c>
      <c r="G1008" s="2">
        <f t="shared" si="22"/>
        <v>5506.2540000000008</v>
      </c>
      <c r="H1008" s="2">
        <f t="shared" si="19"/>
        <v>0.41999999999825377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73375</v>
      </c>
      <c r="D1012" s="1">
        <f>BILANCA!E34</f>
        <v>73375.41</v>
      </c>
      <c r="E1012" s="1">
        <v>0</v>
      </c>
      <c r="F1012" s="1">
        <v>0</v>
      </c>
      <c r="G1012" s="2">
        <f t="shared" si="22"/>
        <v>6383.6487800000004</v>
      </c>
      <c r="H1012" s="2">
        <f t="shared" si="19"/>
        <v>0.41000000000349246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368858</v>
      </c>
      <c r="D1013" s="1">
        <f>BILANCA!E35</f>
        <v>392042.45999999996</v>
      </c>
      <c r="E1013" s="1">
        <v>0</v>
      </c>
      <c r="F1013" s="1">
        <v>0</v>
      </c>
      <c r="G1013" s="2">
        <f t="shared" si="22"/>
        <v>34588.287599999996</v>
      </c>
      <c r="H1013" s="2">
        <f t="shared" si="19"/>
        <v>0.4599999999627471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697517</v>
      </c>
      <c r="D1014" s="1">
        <f>BILANCA!E36</f>
        <v>720701.48</v>
      </c>
      <c r="E1014" s="1">
        <v>0</v>
      </c>
      <c r="F1014" s="1">
        <v>0</v>
      </c>
      <c r="G1014" s="2">
        <f t="shared" si="22"/>
        <v>66306.518759999992</v>
      </c>
      <c r="H1014" s="2">
        <f t="shared" si="19"/>
        <v>0.47999999998137355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328659</v>
      </c>
      <c r="D1018" s="1">
        <f>BILANCA!E40</f>
        <v>328659.02</v>
      </c>
      <c r="E1018" s="1">
        <v>0</v>
      </c>
      <c r="F1018" s="1">
        <v>0</v>
      </c>
      <c r="G1018" s="2">
        <f t="shared" si="22"/>
        <v>34509.196400000001</v>
      </c>
      <c r="H1018" s="2">
        <f t="shared" si="19"/>
        <v>2.0000000018626451E-2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377744</v>
      </c>
      <c r="D1032" s="1">
        <f>BILANCA!E54</f>
        <v>389073.08</v>
      </c>
      <c r="E1032" s="1">
        <v>0</v>
      </c>
      <c r="F1032" s="1">
        <v>0</v>
      </c>
      <c r="G1032" s="2">
        <f t="shared" si="22"/>
        <v>56638.617840000006</v>
      </c>
      <c r="H1032" s="2">
        <f t="shared" si="19"/>
        <v>8.0000000016298145E-2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377744</v>
      </c>
      <c r="D1033" s="1">
        <f>BILANCA!E55</f>
        <v>389073.08</v>
      </c>
      <c r="E1033" s="1">
        <v>0</v>
      </c>
      <c r="F1033" s="1">
        <v>0</v>
      </c>
      <c r="G1033" s="2">
        <f t="shared" si="22"/>
        <v>57794.508000000002</v>
      </c>
      <c r="H1033" s="2">
        <f t="shared" si="19"/>
        <v>8.0000000016298145E-2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170000</v>
      </c>
      <c r="D1034" s="1">
        <f>BILANCA!E56</f>
        <v>170000</v>
      </c>
      <c r="E1034" s="1">
        <v>0</v>
      </c>
      <c r="F1034" s="1">
        <v>0</v>
      </c>
      <c r="G1034" s="2">
        <f t="shared" si="22"/>
        <v>26010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170000</v>
      </c>
      <c r="D1035" s="1">
        <f>BILANCA!E57</f>
        <v>170000</v>
      </c>
      <c r="E1035" s="1">
        <v>0</v>
      </c>
      <c r="F1035" s="1">
        <v>0</v>
      </c>
      <c r="G1035" s="2">
        <f t="shared" si="22"/>
        <v>26520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726998</v>
      </c>
      <c r="D1046" s="1">
        <f>BILANCA!E68</f>
        <v>871470.84999999986</v>
      </c>
      <c r="E1046" s="1">
        <v>0</v>
      </c>
      <c r="F1046" s="1">
        <v>0</v>
      </c>
      <c r="G1046" s="2">
        <f t="shared" si="22"/>
        <v>155606.20109999998</v>
      </c>
      <c r="H1046" s="2">
        <f t="shared" si="19"/>
        <v>0.15000000013969839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42957</v>
      </c>
      <c r="D1056" s="1">
        <f>BILANCA!E78</f>
        <v>72532.929999999993</v>
      </c>
      <c r="E1056" s="1">
        <v>0</v>
      </c>
      <c r="F1056" s="1">
        <v>0</v>
      </c>
      <c r="G1056" s="2">
        <f t="shared" si="22"/>
        <v>13725.66878</v>
      </c>
      <c r="H1056" s="2">
        <f t="shared" si="19"/>
        <v>7.0000000006984919E-2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42957</v>
      </c>
      <c r="D1064" s="1">
        <f>BILANCA!E86</f>
        <v>72532.929999999993</v>
      </c>
      <c r="E1064" s="1">
        <v>0</v>
      </c>
      <c r="F1064" s="1">
        <v>0</v>
      </c>
      <c r="G1064" s="2">
        <f t="shared" si="22"/>
        <v>15229.851659999998</v>
      </c>
      <c r="H1064" s="2">
        <f t="shared" si="19"/>
        <v>7.0000000006984919E-2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185158</v>
      </c>
      <c r="D1124" s="1">
        <f>BILANCA!E146</f>
        <v>266355.48</v>
      </c>
      <c r="E1124" s="1">
        <v>0</v>
      </c>
      <c r="F1124" s="1">
        <v>0</v>
      </c>
      <c r="G1124" s="2">
        <f t="shared" si="22"/>
        <v>101219.52335999999</v>
      </c>
      <c r="H1124" s="2">
        <f t="shared" si="23"/>
        <v>0.47999999998137355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185158</v>
      </c>
      <c r="D1139" s="1">
        <f>BILANCA!E161</f>
        <v>266355.48</v>
      </c>
      <c r="E1139" s="1">
        <v>0</v>
      </c>
      <c r="F1139" s="1">
        <v>0</v>
      </c>
      <c r="G1139" s="2">
        <f t="shared" si="22"/>
        <v>111987.55776</v>
      </c>
      <c r="H1139" s="2">
        <f t="shared" si="23"/>
        <v>0.47999999998137355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498883</v>
      </c>
      <c r="D1148" s="1">
        <f>BILANCA!E170</f>
        <v>532582.43999999994</v>
      </c>
      <c r="E1148" s="1">
        <v>0</v>
      </c>
      <c r="F1148" s="1">
        <v>0</v>
      </c>
      <c r="G1148" s="2">
        <f t="shared" si="22"/>
        <v>258067.9002</v>
      </c>
      <c r="H1148" s="2">
        <f t="shared" si="23"/>
        <v>0.43999999994412065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498883</v>
      </c>
      <c r="D1151" s="1">
        <f>BILANCA!E173</f>
        <v>532582.43999999994</v>
      </c>
      <c r="E1151" s="1">
        <v>0</v>
      </c>
      <c r="F1151" s="1">
        <v>0</v>
      </c>
      <c r="G1151" s="2">
        <f t="shared" si="22"/>
        <v>262760.04384</v>
      </c>
      <c r="H1151" s="2">
        <f t="shared" si="23"/>
        <v>0.43999999994412065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7816143</v>
      </c>
      <c r="D1152" s="1">
        <f>BILANCA!E175</f>
        <v>8364325.75</v>
      </c>
      <c r="E1152" s="1">
        <v>0</v>
      </c>
      <c r="F1152" s="1">
        <v>0</v>
      </c>
      <c r="G1152" s="2">
        <f t="shared" si="22"/>
        <v>4148070.2705000006</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759425</v>
      </c>
      <c r="D1153" s="1">
        <f>BILANCA!E176</f>
        <v>784975.19</v>
      </c>
      <c r="E1153" s="1">
        <v>0</v>
      </c>
      <c r="F1153" s="1">
        <v>0</v>
      </c>
      <c r="G1153" s="2">
        <f t="shared" si="22"/>
        <v>395993.81459999998</v>
      </c>
      <c r="H1153" s="2">
        <f t="shared" si="23"/>
        <v>0.18999999994412065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759425</v>
      </c>
      <c r="D1154" s="1">
        <f>BILANCA!E177</f>
        <v>784975.19</v>
      </c>
      <c r="E1154" s="1">
        <v>0</v>
      </c>
      <c r="F1154" s="1">
        <v>0</v>
      </c>
      <c r="G1154" s="2">
        <f t="shared" si="22"/>
        <v>398323.18997999997</v>
      </c>
      <c r="H1154" s="2">
        <f t="shared" si="23"/>
        <v>0.18999999994412065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529673</v>
      </c>
      <c r="D1155" s="1">
        <f>BILANCA!E178</f>
        <v>573132.36</v>
      </c>
      <c r="E1155" s="1">
        <v>0</v>
      </c>
      <c r="F1155" s="1">
        <v>0</v>
      </c>
      <c r="G1155" s="2">
        <f t="shared" si="22"/>
        <v>288261.28784</v>
      </c>
      <c r="H1155" s="2">
        <f t="shared" si="23"/>
        <v>0.35999999998603016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186796</v>
      </c>
      <c r="D1156" s="1">
        <f>BILANCA!E179</f>
        <v>145839.22</v>
      </c>
      <c r="E1156" s="1">
        <v>0</v>
      </c>
      <c r="F1156" s="1">
        <v>0</v>
      </c>
      <c r="G1156" s="2">
        <f t="shared" si="22"/>
        <v>82776.078119999991</v>
      </c>
      <c r="H1156" s="2">
        <f t="shared" si="23"/>
        <v>0.22000000000116415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t="str">
        <f>BILANCA!E185</f>
        <v xml:space="preserve"> </v>
      </c>
      <c r="E1162" s="1">
        <v>0</v>
      </c>
      <c r="F1162" s="1">
        <v>0</v>
      </c>
      <c r="G1162" s="2" t="e">
        <f>B1162/1000*C1162+B1162/500*D1162</f>
        <v>#VALUE!</v>
      </c>
      <c r="H1162" s="2" t="e">
        <f>ABS(C1162-ROUND(C1162,0))+ABS(D1162-ROUND(D1162,0))</f>
        <v>#VALUE!</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42956</v>
      </c>
      <c r="D1165" s="1">
        <f>BILANCA!E188</f>
        <v>66003.61</v>
      </c>
      <c r="E1165" s="1">
        <v>0</v>
      </c>
      <c r="F1165" s="1">
        <v>0</v>
      </c>
      <c r="G1165" s="2">
        <f t="shared" si="22"/>
        <v>31843.306040000003</v>
      </c>
      <c r="H1165" s="2">
        <f t="shared" si="23"/>
        <v>0.38999999999941792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7056718</v>
      </c>
      <c r="D1214" s="1">
        <f>BILANCA!E237</f>
        <v>7579350.5599999996</v>
      </c>
      <c r="E1214" s="1">
        <v>0</v>
      </c>
      <c r="F1214" s="1">
        <v>0</v>
      </c>
      <c r="G1214" s="2">
        <f t="shared" si="22"/>
        <v>5131761.8167199995</v>
      </c>
      <c r="H1214" s="2">
        <f t="shared" si="23"/>
        <v>0.44000000040978193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7089146</v>
      </c>
      <c r="D1215" s="1">
        <f>BILANCA!E238</f>
        <v>7492855.1799999997</v>
      </c>
      <c r="E1215" s="1">
        <v>0</v>
      </c>
      <c r="F1215" s="1">
        <v>0</v>
      </c>
      <c r="G1215" s="2">
        <f t="shared" si="22"/>
        <v>5121366.67552</v>
      </c>
      <c r="H1215" s="2">
        <f t="shared" si="23"/>
        <v>0.17999999970197678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7089146</v>
      </c>
      <c r="D1216" s="1">
        <f>BILANCA!E239</f>
        <v>7492855.1799999997</v>
      </c>
      <c r="E1216" s="1">
        <v>0</v>
      </c>
      <c r="F1216" s="1">
        <v>0</v>
      </c>
      <c r="G1216" s="2">
        <f t="shared" si="22"/>
        <v>5143441.5318800006</v>
      </c>
      <c r="H1216" s="2">
        <f t="shared" si="23"/>
        <v>0.17999999970197678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6915396</v>
      </c>
      <c r="D1217" s="1">
        <f>BILANCA!E240</f>
        <v>7319105.1799999997</v>
      </c>
      <c r="E1217" s="1">
        <v>0</v>
      </c>
      <c r="F1217" s="1">
        <v>0</v>
      </c>
      <c r="G1217" s="2">
        <f t="shared" si="22"/>
        <v>5043543.8882400002</v>
      </c>
      <c r="H1217" s="2">
        <f t="shared" si="23"/>
        <v>0.17999999970197678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173750</v>
      </c>
      <c r="D1218" s="1">
        <f>BILANCA!E241</f>
        <v>173750</v>
      </c>
      <c r="E1218" s="1">
        <v>0</v>
      </c>
      <c r="F1218" s="1">
        <v>0</v>
      </c>
      <c r="G1218" s="2">
        <f t="shared" si="22"/>
        <v>122493.75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-32428</v>
      </c>
      <c r="D1222" s="1">
        <f>BILANCA!E245</f>
        <v>86495.38</v>
      </c>
      <c r="E1222" s="1">
        <v>0</v>
      </c>
      <c r="F1222" s="1">
        <v>0</v>
      </c>
      <c r="G1222" s="2">
        <f t="shared" si="22"/>
        <v>33594.499640000002</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174491</v>
      </c>
      <c r="D1223" s="1">
        <f>BILANCA!E246</f>
        <v>86495.38</v>
      </c>
      <c r="E1223" s="1">
        <v>0</v>
      </c>
      <c r="F1223" s="1">
        <v>0</v>
      </c>
      <c r="G1223" s="2">
        <f t="shared" si="22"/>
        <v>83395.622399999993</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174491</v>
      </c>
      <c r="D1224" s="1">
        <f>BILANCA!E247</f>
        <v>86495.38</v>
      </c>
      <c r="E1224" s="1">
        <v>0</v>
      </c>
      <c r="F1224" s="1">
        <v>0</v>
      </c>
      <c r="G1224" s="2">
        <f t="shared" si="22"/>
        <v>83743.104160000003</v>
      </c>
      <c r="H1224" s="2">
        <f t="shared" si="23"/>
        <v>0.38000000000465661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206919</v>
      </c>
      <c r="D1227" s="1">
        <f>BILANCA!E250</f>
        <v>0</v>
      </c>
      <c r="E1227" s="1">
        <v>0</v>
      </c>
      <c r="F1227" s="1">
        <v>0</v>
      </c>
      <c r="G1227" s="2">
        <f t="shared" si="22"/>
        <v>50488.235999999997</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206919</v>
      </c>
      <c r="D1229" s="1">
        <f>BILANCA!E252</f>
        <v>0</v>
      </c>
      <c r="E1229" s="1">
        <v>0</v>
      </c>
      <c r="F1229" s="1">
        <v>0</v>
      </c>
      <c r="G1229" s="2">
        <f t="shared" si="22"/>
        <v>50902.074000000001</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3995416</v>
      </c>
      <c r="D1236" s="1">
        <f>BILANCA!E259</f>
        <v>3995416.12</v>
      </c>
      <c r="E1236" s="1">
        <v>0</v>
      </c>
      <c r="F1236" s="1">
        <v>0</v>
      </c>
      <c r="G1236" s="2">
        <f t="shared" si="22"/>
        <v>3032520.8047199999</v>
      </c>
      <c r="H1236" s="2">
        <f t="shared" si="23"/>
        <v>0.12000000011175871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3995416</v>
      </c>
      <c r="D1237" s="1">
        <f>BILANCA!E260</f>
        <v>3995416.12</v>
      </c>
      <c r="E1237" s="1">
        <v>0</v>
      </c>
      <c r="F1237" s="1">
        <v>0</v>
      </c>
      <c r="G1237" s="2">
        <f t="shared" si="22"/>
        <v>3044507.05296</v>
      </c>
      <c r="H1237" s="2">
        <f t="shared" si="23"/>
        <v>0.12000000011175871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185158</v>
      </c>
      <c r="D1241" s="1">
        <f>BILANCA!E265</f>
        <v>266355.48</v>
      </c>
      <c r="E1241" s="1">
        <v>0</v>
      </c>
      <c r="F1241" s="1">
        <v>0</v>
      </c>
      <c r="G1241" s="2">
        <f t="shared" si="22"/>
        <v>185210.19167999999</v>
      </c>
      <c r="H1241" s="2">
        <f t="shared" si="23"/>
        <v>0.47999999998137355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185158</v>
      </c>
      <c r="D1262" s="1">
        <f>BILANCA!E286</f>
        <v>266355.48</v>
      </c>
      <c r="E1262" s="1">
        <v>0</v>
      </c>
      <c r="F1262" s="1">
        <v>0</v>
      </c>
      <c r="G1262" s="2">
        <f t="shared" si="24"/>
        <v>200285.43984000001</v>
      </c>
      <c r="H1262" s="2">
        <f t="shared" si="23"/>
        <v>0.47999999998137355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759425</v>
      </c>
      <c r="D1263" s="1">
        <f>BILANCA!E287</f>
        <v>211842.83</v>
      </c>
      <c r="E1263" s="1">
        <v>0</v>
      </c>
      <c r="F1263" s="1">
        <v>0</v>
      </c>
      <c r="G1263" s="2">
        <f t="shared" si="24"/>
        <v>331270.98480000003</v>
      </c>
      <c r="H1263" s="2">
        <f t="shared" si="23"/>
        <v>0.17000000001280569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573132.36</v>
      </c>
      <c r="E1264" s="1">
        <v>0</v>
      </c>
      <c r="F1264" s="1">
        <v>0</v>
      </c>
      <c r="G1264" s="2">
        <f t="shared" si="24"/>
        <v>322100.38632000005</v>
      </c>
      <c r="H1264" s="2">
        <f t="shared" si="23"/>
        <v>0.35999999998603016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9080136</v>
      </c>
      <c r="D1408" s="1">
        <f>'RAS-funkcijski'!E114</f>
        <v>8157346.2399999993</v>
      </c>
      <c r="E1408" s="1">
        <v>0</v>
      </c>
      <c r="F1408" s="1">
        <v>0</v>
      </c>
      <c r="G1408" s="2">
        <f t="shared" si="24"/>
        <v>2793431.1327999998</v>
      </c>
      <c r="H1408" s="2">
        <f t="shared" si="27"/>
        <v>0.23999999929219484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8784575</v>
      </c>
      <c r="D1409" s="1">
        <f>'RAS-funkcijski'!E115</f>
        <v>7873126.7699999996</v>
      </c>
      <c r="E1409" s="1">
        <v>0</v>
      </c>
      <c r="F1409" s="1">
        <v>0</v>
      </c>
      <c r="G1409" s="2">
        <f t="shared" si="24"/>
        <v>2722921.9679399999</v>
      </c>
      <c r="H1409" s="2">
        <f t="shared" si="27"/>
        <v>0.23000000044703484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8784575</v>
      </c>
      <c r="D1411" s="1">
        <f>'RAS-funkcijski'!E117</f>
        <v>7873126.7699999996</v>
      </c>
      <c r="E1411" s="1">
        <v>0</v>
      </c>
      <c r="F1411" s="1">
        <v>0</v>
      </c>
      <c r="G1411" s="2">
        <f t="shared" si="24"/>
        <v>2771983.6250200002</v>
      </c>
      <c r="H1411" s="2">
        <f t="shared" si="27"/>
        <v>0.23000000044703484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295561</v>
      </c>
      <c r="D1420" s="1">
        <f>'RAS-funkcijski'!E126</f>
        <v>284219.46999999997</v>
      </c>
      <c r="E1420" s="1">
        <v>0</v>
      </c>
      <c r="F1420" s="1">
        <v>0</v>
      </c>
      <c r="G1420" s="2">
        <f t="shared" si="24"/>
        <v>105407.99268</v>
      </c>
      <c r="H1420" s="2">
        <f t="shared" si="27"/>
        <v>0.46999999997206032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9080136</v>
      </c>
      <c r="D1435" s="13">
        <f>'RAS-funkcijski'!E141</f>
        <v>8157346.2399999993</v>
      </c>
      <c r="E1435" s="13">
        <v>0</v>
      </c>
      <c r="F1435" s="13">
        <v>0</v>
      </c>
      <c r="G1435" s="14">
        <f t="shared" si="24"/>
        <v>3479091.5017600004</v>
      </c>
      <c r="H1435" s="14">
        <f t="shared" si="27"/>
        <v>0.23999999929219484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629648.04</v>
      </c>
      <c r="D1436" s="6">
        <f>'P-VRIO'!E5</f>
        <v>0</v>
      </c>
      <c r="E1436" s="6">
        <v>0</v>
      </c>
      <c r="F1436" s="6">
        <v>0</v>
      </c>
      <c r="G1436" s="7">
        <f t="shared" si="24"/>
        <v>629.64804000000004</v>
      </c>
      <c r="H1436" s="7">
        <f t="shared" si="27"/>
        <v>4.0000000037252903E-2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629648.04</v>
      </c>
      <c r="D1453" s="1">
        <f>'P-VRIO'!E22</f>
        <v>0</v>
      </c>
      <c r="E1453" s="1">
        <v>0</v>
      </c>
      <c r="F1453" s="1">
        <v>0</v>
      </c>
      <c r="G1453" s="2">
        <f t="shared" si="24"/>
        <v>11333.664720000001</v>
      </c>
      <c r="H1453" s="2">
        <f t="shared" si="27"/>
        <v>4.0000000037252903E-2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629648.04</v>
      </c>
      <c r="D1454" s="1">
        <f>'P-VRIO'!E23</f>
        <v>0</v>
      </c>
      <c r="E1454" s="1">
        <v>0</v>
      </c>
      <c r="F1454" s="1">
        <v>0</v>
      </c>
      <c r="G1454" s="2">
        <f t="shared" si="24"/>
        <v>11963.312760000001</v>
      </c>
      <c r="H1454" s="2">
        <f t="shared" si="27"/>
        <v>4.0000000037252903E-2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629648.04</v>
      </c>
      <c r="D1455" s="1">
        <f>'P-VRIO'!E24</f>
        <v>0</v>
      </c>
      <c r="E1455" s="1">
        <v>0</v>
      </c>
      <c r="F1455" s="1">
        <v>0</v>
      </c>
      <c r="G1455" s="2">
        <f t="shared" si="24"/>
        <v>12592.960800000001</v>
      </c>
      <c r="H1455" s="2">
        <f t="shared" si="27"/>
        <v>4.0000000037252903E-2</v>
      </c>
      <c r="I1455" s="10">
        <f t="shared" ref="I1455:I1460" si="30">G1455*H1455</f>
        <v>503.71843246912437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759425.31</v>
      </c>
      <c r="D1480" s="6"/>
      <c r="E1480" s="6">
        <v>0</v>
      </c>
      <c r="F1480" s="6">
        <v>0</v>
      </c>
      <c r="G1480" s="7">
        <f t="shared" ref="G1480:G1580" si="34">B1480/1000*C1480</f>
        <v>759.42531000000008</v>
      </c>
      <c r="H1480" s="7">
        <f t="shared" ref="H1480:H1580" si="35">ABS(C1480-ROUND(C1480,0))</f>
        <v>0.31000000005587935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8284049.5699999994</v>
      </c>
      <c r="D1481" s="1">
        <v>0</v>
      </c>
      <c r="E1481" s="1">
        <v>0</v>
      </c>
      <c r="F1481" s="1">
        <v>0</v>
      </c>
      <c r="G1481" s="2">
        <f t="shared" si="34"/>
        <v>16568.099139999998</v>
      </c>
      <c r="H1481" s="2">
        <f t="shared" si="35"/>
        <v>0.43000000063329935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8284049.5699999994</v>
      </c>
      <c r="D1483" s="1">
        <v>0</v>
      </c>
      <c r="E1483" s="1">
        <v>0</v>
      </c>
      <c r="F1483" s="1">
        <v>0</v>
      </c>
      <c r="G1483" s="2">
        <f t="shared" si="34"/>
        <v>33136.198279999997</v>
      </c>
      <c r="H1483" s="2">
        <f t="shared" si="35"/>
        <v>0.43000000063329935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6748627.5300000003</v>
      </c>
      <c r="D1484" s="1">
        <v>0</v>
      </c>
      <c r="E1484" s="1">
        <v>0</v>
      </c>
      <c r="F1484" s="1">
        <v>0</v>
      </c>
      <c r="G1484" s="2">
        <f t="shared" si="34"/>
        <v>33743.137650000004</v>
      </c>
      <c r="H1484" s="2">
        <f t="shared" si="35"/>
        <v>0.46999999973922968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1136981.71</v>
      </c>
      <c r="D1485" s="1">
        <v>0</v>
      </c>
      <c r="E1485" s="1">
        <v>0</v>
      </c>
      <c r="F1485" s="1">
        <v>0</v>
      </c>
      <c r="G1485" s="2">
        <f t="shared" si="34"/>
        <v>6821.8902600000001</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70295.350000000006</v>
      </c>
      <c r="D1486" s="1">
        <v>0</v>
      </c>
      <c r="E1486" s="1">
        <v>0</v>
      </c>
      <c r="F1486" s="1">
        <v>0</v>
      </c>
      <c r="G1486" s="2">
        <f t="shared" si="34"/>
        <v>492.06745000000006</v>
      </c>
      <c r="H1486" s="2">
        <f t="shared" si="35"/>
        <v>0.35000000000582077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269064.06</v>
      </c>
      <c r="D1489" s="1">
        <v>0</v>
      </c>
      <c r="E1489" s="1">
        <v>0</v>
      </c>
      <c r="F1489" s="1">
        <v>0</v>
      </c>
      <c r="G1489" s="2">
        <f t="shared" si="34"/>
        <v>2690.6406000000002</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59080.92</v>
      </c>
      <c r="D1491" s="1">
        <v>0</v>
      </c>
      <c r="E1491" s="1">
        <v>0</v>
      </c>
      <c r="F1491" s="1">
        <v>0</v>
      </c>
      <c r="G1491" s="2">
        <f t="shared" si="34"/>
        <v>708.97104000000002</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8258499.6899999995</v>
      </c>
      <c r="D1499" s="1">
        <v>0</v>
      </c>
      <c r="E1499" s="1">
        <v>0</v>
      </c>
      <c r="F1499" s="1">
        <v>0</v>
      </c>
      <c r="G1499" s="2">
        <f t="shared" si="34"/>
        <v>165169.9938</v>
      </c>
      <c r="H1499" s="2">
        <f t="shared" si="35"/>
        <v>0.31000000052154064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8258499.6899999995</v>
      </c>
      <c r="D1501" s="1">
        <v>0</v>
      </c>
      <c r="E1501" s="1">
        <v>0</v>
      </c>
      <c r="F1501" s="1">
        <v>0</v>
      </c>
      <c r="G1501" s="2">
        <f t="shared" si="34"/>
        <v>181686.99317999999</v>
      </c>
      <c r="H1501" s="2">
        <f t="shared" si="35"/>
        <v>0.31000000052154064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6705168.2300000004</v>
      </c>
      <c r="D1502" s="1">
        <v>0</v>
      </c>
      <c r="E1502" s="1">
        <v>0</v>
      </c>
      <c r="F1502" s="1">
        <v>0</v>
      </c>
      <c r="G1502" s="2">
        <f t="shared" si="34"/>
        <v>154218.86929</v>
      </c>
      <c r="H1502" s="2">
        <f t="shared" si="35"/>
        <v>0.23000000044703484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1177938.05</v>
      </c>
      <c r="D1503" s="1">
        <v>0</v>
      </c>
      <c r="E1503" s="1">
        <v>0</v>
      </c>
      <c r="F1503" s="1">
        <v>0</v>
      </c>
      <c r="G1503" s="2">
        <f t="shared" si="34"/>
        <v>28270.513200000001</v>
      </c>
      <c r="H1503" s="2">
        <f t="shared" si="35"/>
        <v>5.0000000046566129E-2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70295.350000000006</v>
      </c>
      <c r="D1504" s="1">
        <v>0</v>
      </c>
      <c r="E1504" s="1">
        <v>0</v>
      </c>
      <c r="F1504" s="1">
        <v>0</v>
      </c>
      <c r="G1504" s="2">
        <f t="shared" si="34"/>
        <v>1757.3837500000002</v>
      </c>
      <c r="H1504" s="2">
        <f t="shared" si="35"/>
        <v>0.35000000000582077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269064.06</v>
      </c>
      <c r="D1507" s="1">
        <v>0</v>
      </c>
      <c r="E1507" s="1">
        <v>0</v>
      </c>
      <c r="F1507" s="1">
        <v>0</v>
      </c>
      <c r="G1507" s="2">
        <f t="shared" si="34"/>
        <v>7533.7936799999998</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36034</v>
      </c>
      <c r="D1509" s="1">
        <v>0</v>
      </c>
      <c r="E1509" s="1">
        <v>0</v>
      </c>
      <c r="F1509" s="1">
        <v>0</v>
      </c>
      <c r="G1509" s="2">
        <f t="shared" si="34"/>
        <v>1081.02</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784975.18999999948</v>
      </c>
      <c r="D1517" s="1">
        <v>0</v>
      </c>
      <c r="E1517" s="1">
        <v>0</v>
      </c>
      <c r="F1517" s="1">
        <v>0</v>
      </c>
      <c r="G1517" s="2">
        <f t="shared" si="34"/>
        <v>29829.057219999981</v>
      </c>
      <c r="H1517" s="2">
        <f t="shared" si="35"/>
        <v>0.18999999947845936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211842.83000000002</v>
      </c>
      <c r="D1518" s="1">
        <v>0</v>
      </c>
      <c r="E1518" s="1">
        <v>0</v>
      </c>
      <c r="F1518" s="1">
        <v>0</v>
      </c>
      <c r="G1518" s="2">
        <f t="shared" si="34"/>
        <v>8261.8703700000005</v>
      </c>
      <c r="H1518" s="2">
        <f t="shared" si="35"/>
        <v>0.16999999998370185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211842.83000000002</v>
      </c>
      <c r="D1524" s="1">
        <v>0</v>
      </c>
      <c r="E1524" s="1">
        <v>0</v>
      </c>
      <c r="F1524" s="1">
        <v>0</v>
      </c>
      <c r="G1524" s="2">
        <f t="shared" si="34"/>
        <v>9532.9273499999999</v>
      </c>
      <c r="H1524" s="2">
        <f t="shared" si="35"/>
        <v>0.16999999998370185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145839.22</v>
      </c>
      <c r="D1530" s="1">
        <v>0</v>
      </c>
      <c r="E1530" s="1">
        <v>0</v>
      </c>
      <c r="F1530" s="1">
        <v>0</v>
      </c>
      <c r="G1530" s="2">
        <f t="shared" si="34"/>
        <v>7437.8002199999992</v>
      </c>
      <c r="H1530" s="2">
        <f t="shared" si="35"/>
        <v>0.22000000000116415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145839.22</v>
      </c>
      <c r="D1531" s="1">
        <v>0</v>
      </c>
      <c r="E1531" s="1">
        <v>0</v>
      </c>
      <c r="F1531" s="1">
        <v>0</v>
      </c>
      <c r="G1531" s="2">
        <f t="shared" si="34"/>
        <v>7583.6394399999999</v>
      </c>
      <c r="H1531" s="2">
        <f t="shared" si="35"/>
        <v>0.22000000000116415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66003.61</v>
      </c>
      <c r="D1560" s="1">
        <v>0</v>
      </c>
      <c r="E1560" s="1">
        <v>0</v>
      </c>
      <c r="F1560" s="1">
        <v>0</v>
      </c>
      <c r="G1560" s="2">
        <f t="shared" si="34"/>
        <v>5346.29241</v>
      </c>
      <c r="H1560" s="2">
        <f t="shared" si="35"/>
        <v>0.38999999999941792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66003.61</v>
      </c>
      <c r="D1561" s="1">
        <v>0</v>
      </c>
      <c r="E1561" s="1">
        <v>0</v>
      </c>
      <c r="F1561" s="1">
        <v>0</v>
      </c>
      <c r="G1561" s="2">
        <f t="shared" si="34"/>
        <v>5412.2960200000007</v>
      </c>
      <c r="H1561" s="2">
        <f t="shared" si="35"/>
        <v>0.38999999999941792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573132.36</v>
      </c>
      <c r="D1576" s="1">
        <v>0</v>
      </c>
      <c r="E1576" s="1">
        <v>0</v>
      </c>
      <c r="F1576" s="1">
        <v>0</v>
      </c>
      <c r="G1576" s="2">
        <f t="shared" si="34"/>
        <v>55593.838920000002</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573132.36</v>
      </c>
      <c r="D1578" s="1">
        <v>0</v>
      </c>
      <c r="E1578" s="1">
        <v>0</v>
      </c>
      <c r="F1578" s="1">
        <v>0</v>
      </c>
      <c r="G1578" s="2">
        <f t="shared" si="34"/>
        <v>56740.103640000001</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9579</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8961242</v>
      </c>
      <c r="I16" s="172">
        <f>'PR-RAS'!E6</f>
        <v>8276269.96</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8804545</v>
      </c>
      <c r="I17" s="172">
        <f>'PR-RAS'!E151</f>
        <v>8134161.7699999996</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86495.380000000674</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32428</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7089145</v>
      </c>
      <c r="I20" s="175">
        <f>BILANCA!E7</f>
        <v>7492854.9000000004</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726998</v>
      </c>
      <c r="I21" s="177">
        <f>BILANCA!E68</f>
        <v>871470.84999999986</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759425</v>
      </c>
      <c r="I22" s="177">
        <f>BILANCA!E176</f>
        <v>784975.19</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7056718</v>
      </c>
      <c r="I23" s="179">
        <f>BILANCA!E237</f>
        <v>7579350.5599999996</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9080136</v>
      </c>
      <c r="I27" s="177">
        <f>'RAS-funkcijski'!E114</f>
        <v>8157346.2399999993</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9080136</v>
      </c>
      <c r="I28" s="181">
        <f>'RAS-funkcijski'!E141</f>
        <v>8157346.2399999993</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629648.04</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629648.04</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759425.31</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784975.18999999948</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211842.83000000002</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573132.36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00" zoomScale="130" zoomScaleNormal="130" workbookViewId="0">
      <selection activeCell="E175" sqref="E17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8961242</v>
      </c>
      <c r="E6" s="53">
        <f>E7+E44+E50+E82+E106+E124+E133+E139</f>
        <v>8276269.96</v>
      </c>
      <c r="F6" s="54">
        <f t="shared" ref="F6:F131" si="0">IF(D6&lt;&gt;0,IF(E6/D6&gt;=100,"&gt;&gt;100",E6/D6*100),"-")</f>
        <v>92.356282309974446</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7246765</v>
      </c>
      <c r="E50" s="53">
        <f>E51+E54+E59+E62+E65+E68+E71+E74+E77</f>
        <v>7104732.8399999999</v>
      </c>
      <c r="F50" s="54">
        <f t="shared" si="0"/>
        <v>98.040061185922269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7246765</v>
      </c>
      <c r="E68" s="53">
        <f t="shared" si="15"/>
        <v>7104732.8399999999</v>
      </c>
      <c r="F68" s="54">
        <f t="shared" si="0"/>
        <v>98.040061185922269</v>
      </c>
    </row>
    <row r="69" spans="1:6" ht="12.75" customHeight="1" x14ac:dyDescent="0.2">
      <c r="A69" s="55" t="s">
        <v>181</v>
      </c>
      <c r="B69" s="87" t="s">
        <v>182</v>
      </c>
      <c r="C69" s="52" t="s">
        <v>181</v>
      </c>
      <c r="D69" s="244">
        <v>7130024</v>
      </c>
      <c r="E69" s="244">
        <v>6994103.2999999998</v>
      </c>
      <c r="F69" s="54">
        <f t="shared" si="0"/>
        <v>98.093685238647168</v>
      </c>
    </row>
    <row r="70" spans="1:6" ht="24" x14ac:dyDescent="0.2">
      <c r="A70" s="55" t="s">
        <v>183</v>
      </c>
      <c r="B70" s="87" t="s">
        <v>184</v>
      </c>
      <c r="C70" s="52" t="s">
        <v>183</v>
      </c>
      <c r="D70" s="244">
        <v>116741</v>
      </c>
      <c r="E70" s="244">
        <v>110629.54</v>
      </c>
      <c r="F70" s="54">
        <f t="shared" si="0"/>
        <v>94.764941194610287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396738</v>
      </c>
      <c r="E106" s="53">
        <f t="shared" si="23"/>
        <v>155962.74</v>
      </c>
      <c r="F106" s="54">
        <f t="shared" si="0"/>
        <v>39.311268393751035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396738</v>
      </c>
      <c r="E112" s="53">
        <f t="shared" si="25"/>
        <v>155962.74</v>
      </c>
      <c r="F112" s="54">
        <f t="shared" si="0"/>
        <v>39.311268393751035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396738</v>
      </c>
      <c r="E117" s="244">
        <v>155962.74</v>
      </c>
      <c r="F117" s="54">
        <f t="shared" si="0"/>
        <v>39.311268393751035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10649</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10649</v>
      </c>
      <c r="E128" s="53">
        <f t="shared" si="29"/>
        <v>0</v>
      </c>
      <c r="F128" s="54">
        <f t="shared" si="0"/>
        <v>0</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10649</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1307090</v>
      </c>
      <c r="E133" s="53">
        <f t="shared" si="30"/>
        <v>1015574.38</v>
      </c>
      <c r="F133" s="54">
        <f t="shared" ref="F133:F223" si="31">IF(D133&lt;&gt;0,IF(E133/D133&gt;=100,"&gt;&gt;100",E133/D133*100),"-")</f>
        <v>77.697356723714506</v>
      </c>
    </row>
    <row r="134" spans="1:6" ht="24" x14ac:dyDescent="0.2">
      <c r="A134" s="55">
        <v>671</v>
      </c>
      <c r="B134" s="234" t="s">
        <v>311</v>
      </c>
      <c r="C134" s="52" t="s">
        <v>312</v>
      </c>
      <c r="D134" s="53">
        <f t="shared" ref="D134:E134" si="32">SUM(D135:D137)</f>
        <v>1307090</v>
      </c>
      <c r="E134" s="53">
        <f t="shared" si="32"/>
        <v>1015574.38</v>
      </c>
      <c r="F134" s="54">
        <f t="shared" si="31"/>
        <v>77.697356723714506</v>
      </c>
    </row>
    <row r="135" spans="1:6" ht="12.75" customHeight="1" x14ac:dyDescent="0.2">
      <c r="A135" s="55">
        <v>6711</v>
      </c>
      <c r="B135" s="87" t="s">
        <v>313</v>
      </c>
      <c r="C135" s="52" t="s">
        <v>314</v>
      </c>
      <c r="D135" s="244">
        <v>1288378</v>
      </c>
      <c r="E135" s="244">
        <v>1014724.38</v>
      </c>
      <c r="F135" s="54">
        <f t="shared" si="31"/>
        <v>78.759834458520714</v>
      </c>
    </row>
    <row r="136" spans="1:6" ht="24" x14ac:dyDescent="0.2">
      <c r="A136" s="55">
        <v>6712</v>
      </c>
      <c r="B136" s="234" t="s">
        <v>315</v>
      </c>
      <c r="C136" s="52" t="s">
        <v>316</v>
      </c>
      <c r="D136" s="244">
        <v>18712</v>
      </c>
      <c r="E136" s="244">
        <v>850</v>
      </c>
      <c r="F136" s="54">
        <f t="shared" si="31"/>
        <v>4.5425395468148784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8804545</v>
      </c>
      <c r="E151" s="53">
        <f t="shared" si="35"/>
        <v>8134161.7699999996</v>
      </c>
      <c r="F151" s="54">
        <f t="shared" si="31"/>
        <v>92.38594123830363</v>
      </c>
    </row>
    <row r="152" spans="1:6" ht="12.75" customHeight="1" x14ac:dyDescent="0.2">
      <c r="A152" s="55">
        <v>31</v>
      </c>
      <c r="B152" s="87" t="s">
        <v>346</v>
      </c>
      <c r="C152" s="52" t="s">
        <v>35</v>
      </c>
      <c r="D152" s="53">
        <f t="shared" ref="D152:E152" si="36">D153+D158+D159</f>
        <v>7236604</v>
      </c>
      <c r="E152" s="53">
        <f t="shared" si="36"/>
        <v>6660901.1900000004</v>
      </c>
      <c r="F152" s="54">
        <f t="shared" si="31"/>
        <v>92.04457215014115</v>
      </c>
    </row>
    <row r="153" spans="1:6" ht="12.75" customHeight="1" x14ac:dyDescent="0.2">
      <c r="A153" s="55">
        <v>311</v>
      </c>
      <c r="B153" s="87" t="s">
        <v>347</v>
      </c>
      <c r="C153" s="52" t="s">
        <v>348</v>
      </c>
      <c r="D153" s="53">
        <f t="shared" ref="D153:E153" si="37">SUM(D154:D157)</f>
        <v>5979413</v>
      </c>
      <c r="E153" s="53">
        <f t="shared" si="37"/>
        <v>5436969.4100000001</v>
      </c>
      <c r="F153" s="54">
        <f t="shared" si="31"/>
        <v>90.928146458523599</v>
      </c>
    </row>
    <row r="154" spans="1:6" ht="12.75" customHeight="1" x14ac:dyDescent="0.2">
      <c r="A154" s="55">
        <v>3111</v>
      </c>
      <c r="B154" s="87" t="s">
        <v>349</v>
      </c>
      <c r="C154" s="52" t="s">
        <v>350</v>
      </c>
      <c r="D154" s="244">
        <v>5793291</v>
      </c>
      <c r="E154" s="244">
        <v>5280397.97</v>
      </c>
      <c r="F154" s="54">
        <f t="shared" si="31"/>
        <v>91.146775986222679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81085</v>
      </c>
      <c r="E156" s="244">
        <v>70754.45</v>
      </c>
      <c r="F156" s="54">
        <f t="shared" si="31"/>
        <v>87.259604119134238</v>
      </c>
    </row>
    <row r="157" spans="1:6" ht="12.75" customHeight="1" x14ac:dyDescent="0.2">
      <c r="A157" s="55">
        <v>3114</v>
      </c>
      <c r="B157" s="87" t="s">
        <v>355</v>
      </c>
      <c r="C157" s="52" t="s">
        <v>356</v>
      </c>
      <c r="D157" s="244">
        <v>105037</v>
      </c>
      <c r="E157" s="244">
        <v>85816.99</v>
      </c>
      <c r="F157" s="54">
        <f t="shared" si="31"/>
        <v>81.701676552072129</v>
      </c>
    </row>
    <row r="158" spans="1:6" ht="12.75" customHeight="1" x14ac:dyDescent="0.2">
      <c r="A158" s="55">
        <v>312</v>
      </c>
      <c r="B158" s="87" t="s">
        <v>357</v>
      </c>
      <c r="C158" s="52" t="s">
        <v>358</v>
      </c>
      <c r="D158" s="244">
        <v>265335</v>
      </c>
      <c r="E158" s="244">
        <v>318440.92</v>
      </c>
      <c r="F158" s="54">
        <f t="shared" si="31"/>
        <v>120.0146682495713</v>
      </c>
    </row>
    <row r="159" spans="1:6" ht="12.75" customHeight="1" x14ac:dyDescent="0.2">
      <c r="A159" s="55">
        <v>313</v>
      </c>
      <c r="B159" s="87" t="s">
        <v>359</v>
      </c>
      <c r="C159" s="52" t="s">
        <v>360</v>
      </c>
      <c r="D159" s="53">
        <f t="shared" ref="D159:E159" si="38">SUM(D160:D162)</f>
        <v>991856</v>
      </c>
      <c r="E159" s="53">
        <f t="shared" si="38"/>
        <v>905490.86</v>
      </c>
      <c r="F159" s="54">
        <f t="shared" si="31"/>
        <v>91.292572712167896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991845</v>
      </c>
      <c r="E161" s="244">
        <v>902587.71</v>
      </c>
      <c r="F161" s="54">
        <f t="shared" si="31"/>
        <v>91.000883202516519</v>
      </c>
    </row>
    <row r="162" spans="1:6" ht="12.75" customHeight="1" x14ac:dyDescent="0.2">
      <c r="A162" s="55">
        <v>3133</v>
      </c>
      <c r="B162" s="87" t="s">
        <v>364</v>
      </c>
      <c r="C162" s="52" t="s">
        <v>365</v>
      </c>
      <c r="D162" s="244">
        <v>11</v>
      </c>
      <c r="E162" s="244">
        <v>2903.15</v>
      </c>
      <c r="F162" s="54" t="str">
        <f t="shared" si="31"/>
        <v>&gt;&gt;100</v>
      </c>
    </row>
    <row r="163" spans="1:6" ht="12.75" customHeight="1" x14ac:dyDescent="0.2">
      <c r="A163" s="55">
        <v>32</v>
      </c>
      <c r="B163" s="87" t="s">
        <v>366</v>
      </c>
      <c r="C163" s="52" t="s">
        <v>367</v>
      </c>
      <c r="D163" s="53">
        <f t="shared" ref="D163:E163" si="39">D164+D169+D177+D187+D188</f>
        <v>1392100</v>
      </c>
      <c r="E163" s="53">
        <f t="shared" si="39"/>
        <v>1133901.17</v>
      </c>
      <c r="F163" s="54">
        <f t="shared" si="31"/>
        <v>81.452565907621576</v>
      </c>
    </row>
    <row r="164" spans="1:6" ht="12.75" customHeight="1" x14ac:dyDescent="0.2">
      <c r="A164" s="55">
        <v>321</v>
      </c>
      <c r="B164" s="87" t="s">
        <v>368</v>
      </c>
      <c r="C164" s="52" t="s">
        <v>369</v>
      </c>
      <c r="D164" s="53">
        <f t="shared" ref="D164:E164" si="40">SUM(D165:D168)</f>
        <v>202241</v>
      </c>
      <c r="E164" s="53">
        <f t="shared" si="40"/>
        <v>224457.99</v>
      </c>
      <c r="F164" s="54">
        <f t="shared" si="31"/>
        <v>110.98540355318653</v>
      </c>
    </row>
    <row r="165" spans="1:6" ht="12.75" customHeight="1" x14ac:dyDescent="0.2">
      <c r="A165" s="55">
        <v>3211</v>
      </c>
      <c r="B165" s="87" t="s">
        <v>370</v>
      </c>
      <c r="C165" s="52" t="s">
        <v>371</v>
      </c>
      <c r="D165" s="244">
        <v>21435</v>
      </c>
      <c r="E165" s="244">
        <v>26186.880000000001</v>
      </c>
      <c r="F165" s="54">
        <f t="shared" si="31"/>
        <v>122.16878936319104</v>
      </c>
    </row>
    <row r="166" spans="1:6" ht="12.75" customHeight="1" x14ac:dyDescent="0.2">
      <c r="A166" s="55">
        <v>3212</v>
      </c>
      <c r="B166" s="87" t="s">
        <v>372</v>
      </c>
      <c r="C166" s="52" t="s">
        <v>373</v>
      </c>
      <c r="D166" s="244">
        <v>178536</v>
      </c>
      <c r="E166" s="244">
        <v>193240.11</v>
      </c>
      <c r="F166" s="54">
        <f t="shared" si="31"/>
        <v>108.23593560962495</v>
      </c>
    </row>
    <row r="167" spans="1:6" ht="12.75" customHeight="1" x14ac:dyDescent="0.2">
      <c r="A167" s="55">
        <v>3213</v>
      </c>
      <c r="B167" s="87" t="s">
        <v>374</v>
      </c>
      <c r="C167" s="52" t="s">
        <v>375</v>
      </c>
      <c r="D167" s="244">
        <v>2000</v>
      </c>
      <c r="E167" s="244">
        <v>1090</v>
      </c>
      <c r="F167" s="54">
        <f t="shared" si="31"/>
        <v>54.500000000000007</v>
      </c>
    </row>
    <row r="168" spans="1:6" ht="12.75" customHeight="1" x14ac:dyDescent="0.2">
      <c r="A168" s="55">
        <v>3214</v>
      </c>
      <c r="B168" s="87" t="s">
        <v>376</v>
      </c>
      <c r="C168" s="52" t="s">
        <v>377</v>
      </c>
      <c r="D168" s="244">
        <v>270</v>
      </c>
      <c r="E168" s="244">
        <v>3941</v>
      </c>
      <c r="F168" s="54">
        <f t="shared" si="31"/>
        <v>1459.6296296296296</v>
      </c>
    </row>
    <row r="169" spans="1:6" ht="12.75" customHeight="1" x14ac:dyDescent="0.2">
      <c r="A169" s="55">
        <v>322</v>
      </c>
      <c r="B169" s="87" t="s">
        <v>378</v>
      </c>
      <c r="C169" s="52" t="s">
        <v>379</v>
      </c>
      <c r="D169" s="53">
        <f t="shared" ref="D169:E169" si="41">SUM(D170:D176)</f>
        <v>732748</v>
      </c>
      <c r="E169" s="53">
        <f t="shared" si="41"/>
        <v>525572.47999999986</v>
      </c>
      <c r="F169" s="54">
        <f t="shared" si="31"/>
        <v>71.726225114227518</v>
      </c>
    </row>
    <row r="170" spans="1:6" ht="12.75" customHeight="1" x14ac:dyDescent="0.2">
      <c r="A170" s="55">
        <v>3221</v>
      </c>
      <c r="B170" s="87" t="s">
        <v>380</v>
      </c>
      <c r="C170" s="52" t="s">
        <v>381</v>
      </c>
      <c r="D170" s="244">
        <v>74844</v>
      </c>
      <c r="E170" s="244">
        <v>86567.79</v>
      </c>
      <c r="F170" s="54">
        <f t="shared" si="31"/>
        <v>115.66430174763506</v>
      </c>
    </row>
    <row r="171" spans="1:6" ht="12.75" customHeight="1" x14ac:dyDescent="0.2">
      <c r="A171" s="55">
        <v>3222</v>
      </c>
      <c r="B171" s="87" t="s">
        <v>382</v>
      </c>
      <c r="C171" s="52" t="s">
        <v>383</v>
      </c>
      <c r="D171" s="244">
        <v>295561</v>
      </c>
      <c r="E171" s="244">
        <v>284219.46999999997</v>
      </c>
      <c r="F171" s="54">
        <f t="shared" si="31"/>
        <v>96.162710912468143</v>
      </c>
    </row>
    <row r="172" spans="1:6" ht="12.75" customHeight="1" x14ac:dyDescent="0.2">
      <c r="A172" s="55">
        <v>3223</v>
      </c>
      <c r="B172" s="87" t="s">
        <v>384</v>
      </c>
      <c r="C172" s="52" t="s">
        <v>385</v>
      </c>
      <c r="D172" s="244">
        <v>307483</v>
      </c>
      <c r="E172" s="244">
        <v>132281.26999999999</v>
      </c>
      <c r="F172" s="54">
        <f t="shared" si="31"/>
        <v>43.020677565914212</v>
      </c>
    </row>
    <row r="173" spans="1:6" ht="12.75" customHeight="1" x14ac:dyDescent="0.2">
      <c r="A173" s="55">
        <v>3224</v>
      </c>
      <c r="B173" s="87" t="s">
        <v>386</v>
      </c>
      <c r="C173" s="52" t="s">
        <v>387</v>
      </c>
      <c r="D173" s="244">
        <v>42375</v>
      </c>
      <c r="E173" s="244">
        <v>10061.219999999999</v>
      </c>
      <c r="F173" s="54">
        <f t="shared" si="31"/>
        <v>23.743292035398227</v>
      </c>
    </row>
    <row r="174" spans="1:6" ht="12.75" customHeight="1" x14ac:dyDescent="0.2">
      <c r="A174" s="55">
        <v>3225</v>
      </c>
      <c r="B174" s="87" t="s">
        <v>388</v>
      </c>
      <c r="C174" s="52" t="s">
        <v>389</v>
      </c>
      <c r="D174" s="244">
        <v>8483</v>
      </c>
      <c r="E174" s="244">
        <v>11328.83</v>
      </c>
      <c r="F174" s="54">
        <f t="shared" si="31"/>
        <v>133.54744783685018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4002</v>
      </c>
      <c r="E176" s="244">
        <v>1113.9000000000001</v>
      </c>
      <c r="F176" s="54">
        <f t="shared" si="31"/>
        <v>27.833583208395808</v>
      </c>
    </row>
    <row r="177" spans="1:6" ht="12.75" customHeight="1" x14ac:dyDescent="0.2">
      <c r="A177" s="55">
        <v>323</v>
      </c>
      <c r="B177" s="87" t="s">
        <v>394</v>
      </c>
      <c r="C177" s="52" t="s">
        <v>395</v>
      </c>
      <c r="D177" s="53">
        <f t="shared" ref="D177:E177" si="42">SUM(D178:D186)</f>
        <v>403755</v>
      </c>
      <c r="E177" s="53">
        <f t="shared" si="42"/>
        <v>228829.33000000002</v>
      </c>
      <c r="F177" s="54">
        <f t="shared" si="31"/>
        <v>56.675293185223715</v>
      </c>
    </row>
    <row r="178" spans="1:6" ht="12.75" customHeight="1" x14ac:dyDescent="0.2">
      <c r="A178" s="55">
        <v>3231</v>
      </c>
      <c r="B178" s="87" t="s">
        <v>396</v>
      </c>
      <c r="C178" s="52" t="s">
        <v>397</v>
      </c>
      <c r="D178" s="244">
        <v>12217</v>
      </c>
      <c r="E178" s="244">
        <v>10753.44</v>
      </c>
      <c r="F178" s="54">
        <f t="shared" si="31"/>
        <v>88.020299582548915</v>
      </c>
    </row>
    <row r="179" spans="1:6" ht="12.75" customHeight="1" x14ac:dyDescent="0.2">
      <c r="A179" s="55">
        <v>3232</v>
      </c>
      <c r="B179" s="87" t="s">
        <v>398</v>
      </c>
      <c r="C179" s="52" t="s">
        <v>399</v>
      </c>
      <c r="D179" s="244">
        <v>261966</v>
      </c>
      <c r="E179" s="244">
        <v>136628.20000000001</v>
      </c>
      <c r="F179" s="54">
        <f t="shared" si="31"/>
        <v>52.154936136750571</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64738</v>
      </c>
      <c r="E181" s="244">
        <v>57451.5</v>
      </c>
      <c r="F181" s="54">
        <f t="shared" si="31"/>
        <v>88.744632209830399</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20167</v>
      </c>
      <c r="E183" s="244">
        <v>15935</v>
      </c>
      <c r="F183" s="54">
        <f t="shared" si="31"/>
        <v>79.015222888877872</v>
      </c>
    </row>
    <row r="184" spans="1:6" ht="12.75" customHeight="1" x14ac:dyDescent="0.2">
      <c r="A184" s="55">
        <v>3237</v>
      </c>
      <c r="B184" s="87" t="s">
        <v>408</v>
      </c>
      <c r="C184" s="52" t="s">
        <v>409</v>
      </c>
      <c r="D184" s="244">
        <v>37254</v>
      </c>
      <c r="E184" s="244">
        <v>7920</v>
      </c>
      <c r="F184" s="54">
        <f t="shared" si="31"/>
        <v>21.259462071186984</v>
      </c>
    </row>
    <row r="185" spans="1:6" ht="12.75" customHeight="1" x14ac:dyDescent="0.2">
      <c r="A185" s="55">
        <v>3238</v>
      </c>
      <c r="B185" s="87" t="s">
        <v>410</v>
      </c>
      <c r="C185" s="52" t="s">
        <v>411</v>
      </c>
      <c r="D185" s="244">
        <v>4636</v>
      </c>
      <c r="E185" s="244">
        <v>105</v>
      </c>
      <c r="F185" s="54">
        <f t="shared" si="31"/>
        <v>2.2648835202761002</v>
      </c>
    </row>
    <row r="186" spans="1:6" ht="12.75" customHeight="1" x14ac:dyDescent="0.2">
      <c r="A186" s="55">
        <v>3239</v>
      </c>
      <c r="B186" s="87" t="s">
        <v>412</v>
      </c>
      <c r="C186" s="52" t="s">
        <v>413</v>
      </c>
      <c r="D186" s="244">
        <v>2777</v>
      </c>
      <c r="E186" s="244">
        <v>36.19</v>
      </c>
      <c r="F186" s="54">
        <f t="shared" si="31"/>
        <v>1.303204897371264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53356</v>
      </c>
      <c r="E188" s="53">
        <f t="shared" si="43"/>
        <v>155041.37</v>
      </c>
      <c r="F188" s="54">
        <f t="shared" si="31"/>
        <v>290.57907264412626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1799</v>
      </c>
      <c r="E190" s="244">
        <v>1829.75</v>
      </c>
      <c r="F190" s="54">
        <f t="shared" si="31"/>
        <v>101.70928293496387</v>
      </c>
    </row>
    <row r="191" spans="1:6" ht="12.75" customHeight="1" x14ac:dyDescent="0.2">
      <c r="A191" s="55">
        <v>3293</v>
      </c>
      <c r="B191" s="87" t="s">
        <v>422</v>
      </c>
      <c r="C191" s="52" t="s">
        <v>423</v>
      </c>
      <c r="D191" s="244">
        <v>2991</v>
      </c>
      <c r="E191" s="244">
        <v>937</v>
      </c>
      <c r="F191" s="54">
        <f t="shared" si="31"/>
        <v>31.327315279170847</v>
      </c>
    </row>
    <row r="192" spans="1:6" ht="12.75" customHeight="1" x14ac:dyDescent="0.2">
      <c r="A192" s="55">
        <v>3294</v>
      </c>
      <c r="B192" s="87" t="s">
        <v>424</v>
      </c>
      <c r="C192" s="52" t="s">
        <v>425</v>
      </c>
      <c r="D192" s="244">
        <v>550</v>
      </c>
      <c r="E192" s="244">
        <v>1200</v>
      </c>
      <c r="F192" s="54">
        <f t="shared" si="31"/>
        <v>218.18181818181816</v>
      </c>
    </row>
    <row r="193" spans="1:6" ht="12.75" customHeight="1" x14ac:dyDescent="0.2">
      <c r="A193" s="55">
        <v>3295</v>
      </c>
      <c r="B193" s="87" t="s">
        <v>426</v>
      </c>
      <c r="C193" s="52" t="s">
        <v>427</v>
      </c>
      <c r="D193" s="244">
        <v>5809</v>
      </c>
      <c r="E193" s="244">
        <v>38025</v>
      </c>
      <c r="F193" s="54">
        <f t="shared" si="31"/>
        <v>654.58770872783612</v>
      </c>
    </row>
    <row r="194" spans="1:6" ht="12.75" customHeight="1" x14ac:dyDescent="0.2">
      <c r="A194" s="55" t="s">
        <v>428</v>
      </c>
      <c r="B194" s="87" t="s">
        <v>429</v>
      </c>
      <c r="C194" s="52" t="s">
        <v>428</v>
      </c>
      <c r="D194" s="244">
        <v>938</v>
      </c>
      <c r="E194" s="244">
        <v>86562</v>
      </c>
      <c r="F194" s="54">
        <f t="shared" si="31"/>
        <v>9228.3582089552237</v>
      </c>
    </row>
    <row r="195" spans="1:6" ht="12.75" customHeight="1" x14ac:dyDescent="0.2">
      <c r="A195" s="55">
        <v>3299</v>
      </c>
      <c r="B195" s="87" t="s">
        <v>430</v>
      </c>
      <c r="C195" s="52" t="s">
        <v>431</v>
      </c>
      <c r="D195" s="244">
        <v>41269</v>
      </c>
      <c r="E195" s="244">
        <v>26487.62</v>
      </c>
      <c r="F195" s="54">
        <f t="shared" si="31"/>
        <v>64.182849111924199</v>
      </c>
    </row>
    <row r="196" spans="1:6" ht="12.75" customHeight="1" x14ac:dyDescent="0.2">
      <c r="A196" s="55">
        <v>34</v>
      </c>
      <c r="B196" s="234" t="s">
        <v>432</v>
      </c>
      <c r="C196" s="52" t="s">
        <v>433</v>
      </c>
      <c r="D196" s="53">
        <f t="shared" ref="D196:E196" si="44">D197+D202+D210</f>
        <v>226</v>
      </c>
      <c r="E196" s="53">
        <f t="shared" si="44"/>
        <v>70295.350000000006</v>
      </c>
      <c r="F196" s="54" t="str">
        <f t="shared" si="31"/>
        <v>&gt;&gt;100</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226</v>
      </c>
      <c r="E210" s="53">
        <f t="shared" si="47"/>
        <v>70295.350000000006</v>
      </c>
      <c r="F210" s="54" t="str">
        <f t="shared" si="31"/>
        <v>&gt;&gt;100</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226</v>
      </c>
      <c r="E213" s="244">
        <v>70295.350000000006</v>
      </c>
      <c r="F213" s="54" t="str">
        <f t="shared" si="31"/>
        <v>&gt;&gt;100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175615</v>
      </c>
      <c r="E252" s="53">
        <f t="shared" si="63"/>
        <v>269064.06</v>
      </c>
      <c r="F252" s="54">
        <f t="shared" ref="F252:F258" si="64">IF(D252&lt;&gt;0,IF(E252/D252&gt;=100,"&gt;&gt;100",E252/D252*100),"-")</f>
        <v>153.21245907240271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175615</v>
      </c>
      <c r="E259" s="53">
        <f t="shared" si="66"/>
        <v>269064.06</v>
      </c>
      <c r="F259" s="54">
        <f t="shared" ref="F259:F262" si="67">IF(D259&lt;&gt;0,IF(E259/D259&gt;=100,"&gt;&gt;100",E259/D259*100),"-")</f>
        <v>153.21245907240271</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175615</v>
      </c>
      <c r="E261" s="244">
        <v>269064.06</v>
      </c>
      <c r="F261" s="54">
        <f t="shared" si="67"/>
        <v>153.21245907240271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8804545</v>
      </c>
      <c r="E289" s="53">
        <f t="shared" si="79"/>
        <v>8134161.7699999996</v>
      </c>
      <c r="F289" s="54">
        <f t="shared" si="76"/>
        <v>92.38594123830363</v>
      </c>
    </row>
    <row r="290" spans="1:6" ht="12.75" customHeight="1" x14ac:dyDescent="0.2">
      <c r="A290" s="55" t="s">
        <v>605</v>
      </c>
      <c r="B290" s="87" t="s">
        <v>616</v>
      </c>
      <c r="C290" s="52" t="s">
        <v>617</v>
      </c>
      <c r="D290" s="53">
        <f>IF(D6&gt;=D289,D6-D289,0)</f>
        <v>156697</v>
      </c>
      <c r="E290" s="53">
        <f>IF(E6&gt;=E289,E6-E289,0)</f>
        <v>142108.19000000041</v>
      </c>
      <c r="F290" s="54">
        <f t="shared" si="76"/>
        <v>90.689796230942775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163897</v>
      </c>
      <c r="E292" s="244">
        <v>174490.94</v>
      </c>
      <c r="F292" s="54">
        <f t="shared" si="76"/>
        <v>106.46377908076414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275591</v>
      </c>
      <c r="E350" s="53">
        <f t="shared" si="95"/>
        <v>23184.47</v>
      </c>
      <c r="F350" s="54">
        <f t="shared" si="81"/>
        <v>8.4126368422771431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275591</v>
      </c>
      <c r="E363" s="53">
        <f t="shared" si="99"/>
        <v>23184.47</v>
      </c>
      <c r="F363" s="54">
        <f t="shared" si="81"/>
        <v>8.4126368422771431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157795</v>
      </c>
      <c r="E369" s="53">
        <f t="shared" si="101"/>
        <v>0</v>
      </c>
      <c r="F369" s="54">
        <f t="shared" si="81"/>
        <v>0</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v>155801</v>
      </c>
      <c r="E371" s="244"/>
      <c r="F371" s="54">
        <f t="shared" si="81"/>
        <v>0</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1994</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117796</v>
      </c>
      <c r="E383" s="53">
        <f t="shared" si="103"/>
        <v>23184.47</v>
      </c>
      <c r="F383" s="54">
        <f t="shared" si="81"/>
        <v>19.681882237087848</v>
      </c>
    </row>
    <row r="384" spans="1:6" ht="12.75" customHeight="1" x14ac:dyDescent="0.2">
      <c r="A384" s="55">
        <v>4241</v>
      </c>
      <c r="B384" s="87" t="s">
        <v>780</v>
      </c>
      <c r="C384" s="52" t="s">
        <v>781</v>
      </c>
      <c r="D384" s="244">
        <v>117796</v>
      </c>
      <c r="E384" s="244">
        <v>23184.47</v>
      </c>
      <c r="F384" s="54">
        <f t="shared" si="81"/>
        <v>19.681882237087848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275591</v>
      </c>
      <c r="E408" s="53">
        <f t="shared" si="111"/>
        <v>23184.47</v>
      </c>
      <c r="F408" s="54">
        <f t="shared" si="81"/>
        <v>8.4126368422771431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77431</v>
      </c>
      <c r="E410" s="244">
        <v>206919.28</v>
      </c>
      <c r="F410" s="54">
        <f t="shared" si="81"/>
        <v>267.23054073949709</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8961242</v>
      </c>
      <c r="E412" s="53">
        <f>E6+E298</f>
        <v>8276269.96</v>
      </c>
      <c r="F412" s="54">
        <f t="shared" si="81"/>
        <v>92.356282309974446</v>
      </c>
    </row>
    <row r="413" spans="1:6" ht="12.75" customHeight="1" x14ac:dyDescent="0.2">
      <c r="A413" s="55" t="s">
        <v>605</v>
      </c>
      <c r="B413" s="87" t="s">
        <v>828</v>
      </c>
      <c r="C413" s="52" t="s">
        <v>829</v>
      </c>
      <c r="D413" s="53">
        <f t="shared" ref="D413:E413" si="112">D289+D350</f>
        <v>9080136</v>
      </c>
      <c r="E413" s="53">
        <f t="shared" si="112"/>
        <v>8157346.2399999993</v>
      </c>
      <c r="F413" s="54">
        <f t="shared" si="81"/>
        <v>89.83726939772707</v>
      </c>
    </row>
    <row r="414" spans="1:6" ht="12.75" customHeight="1" x14ac:dyDescent="0.2">
      <c r="A414" s="55" t="s">
        <v>605</v>
      </c>
      <c r="B414" s="87" t="s">
        <v>830</v>
      </c>
      <c r="C414" s="52" t="s">
        <v>831</v>
      </c>
      <c r="D414" s="53">
        <f t="shared" ref="D414:E414" si="113">IF(D412&gt;=D413,D412-D413,0)</f>
        <v>0</v>
      </c>
      <c r="E414" s="53">
        <f t="shared" si="113"/>
        <v>118923.72000000067</v>
      </c>
      <c r="F414" s="54" t="str">
        <f t="shared" si="81"/>
        <v>-</v>
      </c>
    </row>
    <row r="415" spans="1:6" ht="12.75" customHeight="1" x14ac:dyDescent="0.2">
      <c r="A415" s="55" t="s">
        <v>605</v>
      </c>
      <c r="B415" s="87" t="s">
        <v>832</v>
      </c>
      <c r="C415" s="52" t="s">
        <v>833</v>
      </c>
      <c r="D415" s="53">
        <f t="shared" ref="D415:E415" si="114">IF(D413&gt;=D412,D413-D412,0)</f>
        <v>118894</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86466</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32428.339999999997</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8961242</v>
      </c>
      <c r="E639" s="53">
        <f t="shared" si="180"/>
        <v>8276269.96</v>
      </c>
      <c r="F639" s="54">
        <f t="shared" si="119"/>
        <v>92.356282309974446</v>
      </c>
    </row>
    <row r="640" spans="1:6" ht="12.75" customHeight="1" x14ac:dyDescent="0.2">
      <c r="A640" s="55" t="s">
        <v>605</v>
      </c>
      <c r="B640" s="87" t="s">
        <v>1274</v>
      </c>
      <c r="C640" s="52" t="s">
        <v>1275</v>
      </c>
      <c r="D640" s="53">
        <f t="shared" ref="D640:E640" si="181">D413+D528</f>
        <v>9080136</v>
      </c>
      <c r="E640" s="53">
        <f t="shared" si="181"/>
        <v>8157346.2399999993</v>
      </c>
      <c r="F640" s="54">
        <f t="shared" si="119"/>
        <v>89.83726939772707</v>
      </c>
    </row>
    <row r="641" spans="1:6" ht="12.75" customHeight="1" x14ac:dyDescent="0.2">
      <c r="A641" s="55" t="s">
        <v>605</v>
      </c>
      <c r="B641" s="87" t="s">
        <v>1276</v>
      </c>
      <c r="C641" s="52" t="s">
        <v>1277</v>
      </c>
      <c r="D641" s="53">
        <f t="shared" ref="D641:E641" si="182">IF(D639&gt;=D640,D639-D640,0)</f>
        <v>0</v>
      </c>
      <c r="E641" s="53">
        <f t="shared" si="182"/>
        <v>118923.72000000067</v>
      </c>
      <c r="F641" s="54" t="str">
        <f t="shared" si="119"/>
        <v>-</v>
      </c>
    </row>
    <row r="642" spans="1:6" ht="12.75" customHeight="1" x14ac:dyDescent="0.2">
      <c r="A642" s="55" t="s">
        <v>605</v>
      </c>
      <c r="B642" s="87" t="s">
        <v>1278</v>
      </c>
      <c r="C642" s="52" t="s">
        <v>1279</v>
      </c>
      <c r="D642" s="53">
        <f t="shared" ref="D642:E642" si="183">IF(D640&gt;=D639,D640-D639,0)</f>
        <v>118894</v>
      </c>
      <c r="E642" s="53">
        <f t="shared" si="183"/>
        <v>0</v>
      </c>
      <c r="F642" s="54">
        <f t="shared" si="119"/>
        <v>0</v>
      </c>
    </row>
    <row r="643" spans="1:6" ht="24" x14ac:dyDescent="0.2">
      <c r="A643" s="62" t="s">
        <v>1280</v>
      </c>
      <c r="B643" s="87" t="s">
        <v>1281</v>
      </c>
      <c r="C643" s="63" t="s">
        <v>1280</v>
      </c>
      <c r="D643" s="53">
        <f t="shared" ref="D643:E643" si="184">IF(D416-D417+D637-D638&gt;=0,D416-D417+D637-D638,0)</f>
        <v>86466</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32428.339999999997</v>
      </c>
      <c r="F644" s="54" t="str">
        <f t="shared" si="119"/>
        <v>-</v>
      </c>
    </row>
    <row r="645" spans="1:6" ht="24" x14ac:dyDescent="0.2">
      <c r="A645" s="55" t="s">
        <v>605</v>
      </c>
      <c r="B645" s="87" t="s">
        <v>1284</v>
      </c>
      <c r="C645" s="52" t="s">
        <v>1285</v>
      </c>
      <c r="D645" s="53">
        <f t="shared" ref="D645:E645" si="186">IF(D641+D643-D642-D644&gt;=0,D641+D643-D642-D644,0)</f>
        <v>0</v>
      </c>
      <c r="E645" s="53">
        <f t="shared" si="186"/>
        <v>86495.380000000674</v>
      </c>
      <c r="F645" s="54" t="str">
        <f t="shared" si="119"/>
        <v>-</v>
      </c>
    </row>
    <row r="646" spans="1:6" ht="24" x14ac:dyDescent="0.2">
      <c r="A646" s="55" t="s">
        <v>605</v>
      </c>
      <c r="B646" s="87" t="s">
        <v>1286</v>
      </c>
      <c r="C646" s="52" t="s">
        <v>1287</v>
      </c>
      <c r="D646" s="53">
        <f t="shared" ref="D646:E646" si="187">IF(D642+D644-D641-D643&gt;=0,D642+D644-D641-D643,0)</f>
        <v>32428</v>
      </c>
      <c r="E646" s="53">
        <f t="shared" si="187"/>
        <v>0</v>
      </c>
      <c r="F646" s="54">
        <f t="shared" si="119"/>
        <v>0</v>
      </c>
    </row>
    <row r="647" spans="1:6" ht="24" x14ac:dyDescent="0.2">
      <c r="A647" s="57" t="s">
        <v>1288</v>
      </c>
      <c r="B647" s="235" t="s">
        <v>1289</v>
      </c>
      <c r="C647" s="58" t="s">
        <v>1288</v>
      </c>
      <c r="D647" s="245">
        <v>498883</v>
      </c>
      <c r="E647" s="245">
        <v>532582.43999999994</v>
      </c>
      <c r="F647" s="59">
        <f t="shared" si="119"/>
        <v>106.75497862224208</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56</v>
      </c>
      <c r="E654" s="266">
        <v>56</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49</v>
      </c>
      <c r="E656" s="266">
        <v>49</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7078178</v>
      </c>
      <c r="E675" s="244">
        <v>6761528.0899999999</v>
      </c>
      <c r="F675" s="54">
        <f t="shared" si="188"/>
        <v>95.526392385158999</v>
      </c>
    </row>
    <row r="676" spans="1:6" ht="24" x14ac:dyDescent="0.2">
      <c r="A676" s="55">
        <v>63613</v>
      </c>
      <c r="B676" s="234" t="s">
        <v>1346</v>
      </c>
      <c r="C676" s="52" t="s">
        <v>1347</v>
      </c>
      <c r="D676" s="244">
        <v>51846</v>
      </c>
      <c r="E676" s="244">
        <v>232575.21</v>
      </c>
      <c r="F676" s="54">
        <f t="shared" si="188"/>
        <v>448.58853141997452</v>
      </c>
    </row>
    <row r="677" spans="1:6" ht="24" x14ac:dyDescent="0.2">
      <c r="A677" s="55">
        <v>63622</v>
      </c>
      <c r="B677" s="234" t="s">
        <v>1348</v>
      </c>
      <c r="C677" s="52" t="s">
        <v>1349</v>
      </c>
      <c r="D677" s="244">
        <v>116741</v>
      </c>
      <c r="E677" s="244">
        <v>110629.54</v>
      </c>
      <c r="F677" s="54">
        <f t="shared" si="188"/>
        <v>94.764941194610287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55341</v>
      </c>
      <c r="E710" s="244">
        <v>65477</v>
      </c>
      <c r="F710" s="54">
        <f t="shared" si="188"/>
        <v>118.31553459460436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27834</v>
      </c>
      <c r="E717" s="244">
        <v>23024.42</v>
      </c>
      <c r="F717" s="54">
        <f t="shared" si="188"/>
        <v>82.720485736868582</v>
      </c>
    </row>
    <row r="718" spans="1:6" ht="12.75" customHeight="1" x14ac:dyDescent="0.2">
      <c r="A718" s="55">
        <v>32121</v>
      </c>
      <c r="B718" s="87" t="s">
        <v>1412</v>
      </c>
      <c r="C718" s="52" t="s">
        <v>1413</v>
      </c>
      <c r="D718" s="244">
        <v>178536</v>
      </c>
      <c r="E718" s="244">
        <v>193240.11</v>
      </c>
      <c r="F718" s="54">
        <f t="shared" si="188"/>
        <v>108.23593560962495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11210</v>
      </c>
      <c r="E720" s="244">
        <v>14335</v>
      </c>
      <c r="F720" s="54">
        <f t="shared" si="188"/>
        <v>127.87689562890276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175615</v>
      </c>
      <c r="E828" s="244">
        <v>269064.06</v>
      </c>
      <c r="F828" s="54">
        <f t="shared" si="190"/>
        <v>153.21245907240271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zoomScale="115" zoomScaleNormal="115"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7816143</v>
      </c>
      <c r="E6" s="231">
        <f t="shared" si="0"/>
        <v>8364325.75</v>
      </c>
      <c r="F6" s="232">
        <f t="shared" ref="F6:F260" si="1">IF(D6&gt;0,IF(E6/D6&gt;=100,"&gt;&gt;100",E6/D6*100),"-")</f>
        <v>107.01346879144866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7089145</v>
      </c>
      <c r="E7" s="106">
        <f t="shared" si="2"/>
        <v>7492854.9000000004</v>
      </c>
      <c r="F7" s="95">
        <f t="shared" si="1"/>
        <v>105.69476149803678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2055381</v>
      </c>
      <c r="E8" s="106">
        <f>E9+E10-E11</f>
        <v>2055381.15</v>
      </c>
      <c r="F8" s="95">
        <f t="shared" si="1"/>
        <v>100.00000729791702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2031631</v>
      </c>
      <c r="E9" s="249">
        <v>2031631.15</v>
      </c>
      <c r="F9" s="95">
        <f t="shared" si="1"/>
        <v>100.00000738323051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23750</v>
      </c>
      <c r="E10" s="249">
        <v>23750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4863764</v>
      </c>
      <c r="E12" s="106">
        <f t="shared" si="3"/>
        <v>5267473.75</v>
      </c>
      <c r="F12" s="95">
        <f t="shared" si="1"/>
        <v>108.30035647288807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4117592</v>
      </c>
      <c r="E13" s="106">
        <f t="shared" si="4"/>
        <v>4637015.6500000004</v>
      </c>
      <c r="F13" s="95">
        <f t="shared" si="1"/>
        <v>112.61474303427829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8503123</v>
      </c>
      <c r="E15" s="249">
        <v>9132771.3100000005</v>
      </c>
      <c r="F15" s="95">
        <f t="shared" si="1"/>
        <v>107.40490652669614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4385531</v>
      </c>
      <c r="E18" s="249">
        <v>4495755.66</v>
      </c>
      <c r="F18" s="95">
        <f t="shared" si="1"/>
        <v>102.51337090080996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377272</v>
      </c>
      <c r="E19" s="106">
        <f t="shared" si="5"/>
        <v>238374.46999999974</v>
      </c>
      <c r="F19" s="95">
        <f t="shared" si="1"/>
        <v>63.183716257766207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1123805</v>
      </c>
      <c r="E20" s="249">
        <v>1123805.28</v>
      </c>
      <c r="F20" s="95">
        <f t="shared" si="1"/>
        <v>100.00002491535453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274806</v>
      </c>
      <c r="E21" s="249">
        <v>274806.12</v>
      </c>
      <c r="F21" s="95">
        <f t="shared" si="1"/>
        <v>100.00004366716884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54187</v>
      </c>
      <c r="E22" s="249">
        <v>54187.16</v>
      </c>
      <c r="F22" s="95">
        <f t="shared" si="1"/>
        <v>100.00029527377417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21942</v>
      </c>
      <c r="E24" s="249">
        <v>21941.919999999998</v>
      </c>
      <c r="F24" s="95">
        <f t="shared" si="1"/>
        <v>99.999635402424573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103573</v>
      </c>
      <c r="E25" s="249">
        <v>103573.45</v>
      </c>
      <c r="F25" s="95">
        <f t="shared" si="1"/>
        <v>100.00043447616656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248385</v>
      </c>
      <c r="E26" s="249">
        <v>248385.31</v>
      </c>
      <c r="F26" s="95">
        <f t="shared" si="1"/>
        <v>100.00012480624835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1449426</v>
      </c>
      <c r="E28" s="249">
        <v>1588324.77</v>
      </c>
      <c r="F28" s="95">
        <f t="shared" si="1"/>
        <v>109.58301907099776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42</v>
      </c>
      <c r="E29" s="106">
        <f t="shared" si="6"/>
        <v>41.169999999998254</v>
      </c>
      <c r="F29" s="95">
        <f t="shared" si="1"/>
        <v>98.023809523805355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73417</v>
      </c>
      <c r="E30" s="249">
        <v>73416.58</v>
      </c>
      <c r="F30" s="95">
        <f t="shared" si="1"/>
        <v>99.999427925412377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73375</v>
      </c>
      <c r="E34" s="249">
        <v>73375.41</v>
      </c>
      <c r="F34" s="95">
        <f t="shared" si="1"/>
        <v>100.0005587734242</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368858</v>
      </c>
      <c r="E35" s="106">
        <f t="shared" si="7"/>
        <v>392042.45999999996</v>
      </c>
      <c r="F35" s="95">
        <f t="shared" si="1"/>
        <v>106.28547028937965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697517</v>
      </c>
      <c r="E36" s="249">
        <v>720701.48</v>
      </c>
      <c r="F36" s="95">
        <f t="shared" si="1"/>
        <v>103.32385877333456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328659</v>
      </c>
      <c r="E40" s="249">
        <v>328659.02</v>
      </c>
      <c r="F40" s="95">
        <f t="shared" si="1"/>
        <v>100.00000608533466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377744</v>
      </c>
      <c r="E54" s="249">
        <v>389073.08</v>
      </c>
      <c r="F54" s="95">
        <f t="shared" si="1"/>
        <v>102.99914227625058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377744</v>
      </c>
      <c r="E55" s="249">
        <v>389073.08</v>
      </c>
      <c r="F55" s="95">
        <f t="shared" si="1"/>
        <v>102.99914227625058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170000</v>
      </c>
      <c r="E56" s="106">
        <f t="shared" si="11"/>
        <v>170000</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170000</v>
      </c>
      <c r="E57" s="249">
        <v>170000</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726998</v>
      </c>
      <c r="E68" s="106">
        <f t="shared" si="13"/>
        <v>871470.84999999986</v>
      </c>
      <c r="F68" s="95">
        <f t="shared" si="1"/>
        <v>119.87252372083552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42957</v>
      </c>
      <c r="E78" s="106">
        <f>E79+SUM(E82:E84)-E85+E86</f>
        <v>72532.929999999993</v>
      </c>
      <c r="F78" s="95">
        <f t="shared" si="1"/>
        <v>168.8500826407803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42957</v>
      </c>
      <c r="E86" s="249">
        <v>72532.929999999993</v>
      </c>
      <c r="F86" s="95">
        <f t="shared" si="1"/>
        <v>168.8500826407803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185158</v>
      </c>
      <c r="E146" s="106">
        <f t="shared" si="26"/>
        <v>266355.48</v>
      </c>
      <c r="F146" s="95">
        <f t="shared" si="1"/>
        <v>143.85307683167886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185158</v>
      </c>
      <c r="E161" s="249">
        <v>266355.48</v>
      </c>
      <c r="F161" s="95">
        <f t="shared" si="1"/>
        <v>143.85307683167886</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498883</v>
      </c>
      <c r="E170" s="106">
        <f t="shared" si="29"/>
        <v>532582.43999999994</v>
      </c>
      <c r="F170" s="95">
        <f t="shared" si="1"/>
        <v>106.75497862224208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498883</v>
      </c>
      <c r="E173" s="249">
        <v>532582.43999999994</v>
      </c>
      <c r="F173" s="95">
        <f t="shared" si="1"/>
        <v>106.75497862224208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7816143</v>
      </c>
      <c r="E175" s="106">
        <f t="shared" si="30"/>
        <v>8364325.75</v>
      </c>
      <c r="F175" s="95">
        <f t="shared" si="1"/>
        <v>107.01346879144866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759425</v>
      </c>
      <c r="E176" s="106">
        <f t="shared" si="31"/>
        <v>784975.19</v>
      </c>
      <c r="F176" s="95">
        <f t="shared" si="1"/>
        <v>103.36441254896795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759425</v>
      </c>
      <c r="E177" s="106">
        <f t="shared" si="32"/>
        <v>784975.19</v>
      </c>
      <c r="F177" s="95">
        <f t="shared" si="1"/>
        <v>103.36441254896795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529673</v>
      </c>
      <c r="E178" s="249">
        <v>573132.36</v>
      </c>
      <c r="F178" s="95">
        <f t="shared" si="1"/>
        <v>108.20494153940261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186796</v>
      </c>
      <c r="E179" s="249">
        <v>145839.22</v>
      </c>
      <c r="F179" s="95">
        <f t="shared" si="1"/>
        <v>78.074059401700254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t="s">
        <v>605</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42956</v>
      </c>
      <c r="E188" s="249">
        <v>66003.61</v>
      </c>
      <c r="F188" s="95">
        <f t="shared" si="1"/>
        <v>153.65399478536176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7056718</v>
      </c>
      <c r="E237" s="106">
        <f t="shared" si="41"/>
        <v>7579350.5599999996</v>
      </c>
      <c r="F237" s="95">
        <f t="shared" si="1"/>
        <v>107.40617040386195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7089146</v>
      </c>
      <c r="E238" s="106">
        <f t="shared" si="42"/>
        <v>7492855.1799999997</v>
      </c>
      <c r="F238" s="95">
        <f t="shared" si="1"/>
        <v>105.69475053835822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7089146</v>
      </c>
      <c r="E239" s="106">
        <f t="shared" si="43"/>
        <v>7492855.1799999997</v>
      </c>
      <c r="F239" s="95">
        <f t="shared" si="1"/>
        <v>105.69475053835822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6915396</v>
      </c>
      <c r="E240" s="249">
        <v>7319105.1799999997</v>
      </c>
      <c r="F240" s="95">
        <f t="shared" si="1"/>
        <v>105.83783170190108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173750</v>
      </c>
      <c r="E241" s="249">
        <v>173750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-32428</v>
      </c>
      <c r="E245" s="106">
        <f t="shared" si="45"/>
        <v>86495.38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174491</v>
      </c>
      <c r="E246" s="106">
        <f t="shared" si="46"/>
        <v>86495.38</v>
      </c>
      <c r="F246" s="95">
        <f t="shared" si="1"/>
        <v>49.570109633161593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174491</v>
      </c>
      <c r="E247" s="249">
        <v>86495.38</v>
      </c>
      <c r="F247" s="95">
        <f t="shared" si="1"/>
        <v>49.570109633161593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206919</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206919</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3995416</v>
      </c>
      <c r="E259" s="106">
        <f t="shared" si="49"/>
        <v>3995416.12</v>
      </c>
      <c r="F259" s="95">
        <f t="shared" si="1"/>
        <v>100.00000300344195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3995416</v>
      </c>
      <c r="E260" s="250">
        <v>3995416.12</v>
      </c>
      <c r="F260" s="99">
        <f t="shared" si="1"/>
        <v>100.00000300344195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185158</v>
      </c>
      <c r="E265" s="249">
        <v>266355.48</v>
      </c>
      <c r="F265" s="95">
        <f t="shared" si="50"/>
        <v>143.85307683167886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185158</v>
      </c>
      <c r="E286" s="249">
        <v>266355.48</v>
      </c>
      <c r="F286" s="95">
        <f t="shared" si="50"/>
        <v>143.85307683167886</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759425</v>
      </c>
      <c r="E287" s="249">
        <v>211842.83</v>
      </c>
      <c r="F287" s="95">
        <f t="shared" si="50"/>
        <v>27.895161470849654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573132.36</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9080136</v>
      </c>
      <c r="E114" s="83">
        <f t="shared" si="22"/>
        <v>8157346.2399999993</v>
      </c>
      <c r="F114" s="65">
        <f t="shared" si="1"/>
        <v>89.83726939772707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8784575</v>
      </c>
      <c r="E115" s="83">
        <f t="shared" si="23"/>
        <v>7873126.7699999996</v>
      </c>
      <c r="F115" s="65">
        <f t="shared" si="1"/>
        <v>89.624447056345929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8784575</v>
      </c>
      <c r="E117" s="251">
        <v>7873126.7699999996</v>
      </c>
      <c r="F117" s="65">
        <f t="shared" si="1"/>
        <v>89.624447056345929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295561</v>
      </c>
      <c r="E126" s="251">
        <v>284219.46999999997</v>
      </c>
      <c r="F126" s="65">
        <f t="shared" si="1"/>
        <v>96.162710912468143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9080136</v>
      </c>
      <c r="E141" s="108">
        <f t="shared" si="28"/>
        <v>8157346.2399999993</v>
      </c>
      <c r="F141" s="84">
        <f t="shared" si="1"/>
        <v>89.83726939772707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629648.04</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629648.04</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629648.04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629648.04</v>
      </c>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H56" sqref="H5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759425.31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8284049.5699999994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8284049.5699999994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6748627.5300000003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1136981.71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70295.350000000006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269064.06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59080.92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8258499.6899999995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8258499.6899999995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6705168.2300000004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1177938.05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70295.350000000006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269064.06</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36034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784975.18999999948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211842.83000000002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211842.83000000002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145839.22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145839.22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66003.61</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v>66003.61</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573132.36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573132.36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9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9579</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2023-01-30T09:23:32Z</cp:lastPrinted>
  <dcterms:created xsi:type="dcterms:W3CDTF">2022-04-01T05:14:30Z</dcterms:created>
  <dcterms:modified xsi:type="dcterms:W3CDTF">2023-01-30T12:08:11Z</dcterms:modified>
</cp:coreProperties>
</file>